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ŠZB\Desktop\I. Rebalans - 2025\"/>
    </mc:Choice>
  </mc:AlternateContent>
  <bookViews>
    <workbookView xWindow="0" yWindow="0" windowWidth="23040" windowHeight="9390"/>
  </bookViews>
  <sheets>
    <sheet name="SAŽETAK" sheetId="1" r:id="rId1"/>
    <sheet name=" Račun prihoda i rashoda" sheetId="3" r:id="rId2"/>
    <sheet name="Rashodi i prihodi prema izvoru" sheetId="8" r:id="rId3"/>
    <sheet name="Rashodi prema funkcijskoj k " sheetId="11" r:id="rId4"/>
    <sheet name="Račun financiranja " sheetId="9" r:id="rId5"/>
    <sheet name="Račun fin prema izvorima f" sheetId="10" r:id="rId6"/>
    <sheet name="POSEBNI DIO" sheetId="13" r:id="rId7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8" l="1"/>
  <c r="J37" i="3"/>
  <c r="J36" i="3"/>
  <c r="I25" i="13" l="1"/>
  <c r="H101" i="13"/>
  <c r="H103" i="13"/>
  <c r="J31" i="3"/>
  <c r="J30" i="3" s="1"/>
  <c r="J32" i="3"/>
  <c r="J33" i="3"/>
  <c r="J16" i="3"/>
  <c r="H70" i="3"/>
  <c r="H58" i="3"/>
  <c r="H46" i="3" s="1"/>
  <c r="H52" i="3"/>
  <c r="H47" i="3"/>
  <c r="G89" i="3"/>
  <c r="G93" i="3"/>
  <c r="J89" i="3"/>
  <c r="G96" i="3"/>
  <c r="J93" i="3"/>
  <c r="J96" i="3"/>
  <c r="J14" i="1" l="1"/>
  <c r="F94" i="13" l="1"/>
  <c r="F110" i="13"/>
  <c r="F58" i="13"/>
  <c r="F29" i="13"/>
  <c r="G52" i="3"/>
  <c r="H156" i="13" l="1"/>
  <c r="H157" i="13"/>
  <c r="H158" i="13"/>
  <c r="H159" i="13"/>
  <c r="H164" i="13"/>
  <c r="H165" i="13"/>
  <c r="H166" i="13"/>
  <c r="H167" i="13"/>
  <c r="H168" i="13"/>
  <c r="H169" i="13"/>
  <c r="H170" i="13"/>
  <c r="H171" i="13"/>
  <c r="H172" i="13"/>
  <c r="H173" i="13"/>
  <c r="H141" i="13"/>
  <c r="H143" i="13"/>
  <c r="H145" i="13"/>
  <c r="H146" i="13"/>
  <c r="H147" i="13"/>
  <c r="H148" i="13"/>
  <c r="H149" i="13"/>
  <c r="H150" i="13"/>
  <c r="H151" i="13"/>
  <c r="H152" i="13"/>
  <c r="H153" i="13"/>
  <c r="H154" i="13"/>
  <c r="H155" i="13"/>
  <c r="H132" i="13"/>
  <c r="H133" i="13"/>
  <c r="H134" i="13"/>
  <c r="H135" i="13"/>
  <c r="H136" i="13"/>
  <c r="H137" i="13"/>
  <c r="H115" i="13"/>
  <c r="H116" i="13"/>
  <c r="H117" i="13"/>
  <c r="H118" i="13"/>
  <c r="H123" i="13"/>
  <c r="H128" i="13"/>
  <c r="H130" i="13"/>
  <c r="H131" i="13"/>
  <c r="H95" i="13"/>
  <c r="H96" i="13"/>
  <c r="H97" i="13"/>
  <c r="H98" i="13"/>
  <c r="H100" i="13"/>
  <c r="H104" i="13"/>
  <c r="H105" i="13"/>
  <c r="H106" i="13"/>
  <c r="H107" i="13"/>
  <c r="H112" i="13"/>
  <c r="H113" i="13"/>
  <c r="H114" i="13"/>
  <c r="H82" i="13"/>
  <c r="H83" i="13"/>
  <c r="H84" i="13"/>
  <c r="H85" i="13"/>
  <c r="H86" i="13"/>
  <c r="H87" i="13"/>
  <c r="H88" i="13"/>
  <c r="H89" i="13"/>
  <c r="H91" i="13"/>
  <c r="H64" i="13"/>
  <c r="H65" i="13"/>
  <c r="H67" i="13"/>
  <c r="H68" i="13"/>
  <c r="H69" i="13"/>
  <c r="H70" i="13"/>
  <c r="H71" i="13"/>
  <c r="H72" i="13"/>
  <c r="H73" i="13"/>
  <c r="H74" i="13"/>
  <c r="H75" i="13"/>
  <c r="H76" i="13"/>
  <c r="H77" i="13"/>
  <c r="H78" i="13"/>
  <c r="H79" i="13"/>
  <c r="H80" i="13"/>
  <c r="H81" i="13"/>
  <c r="H55" i="13"/>
  <c r="H56" i="13"/>
  <c r="H57" i="13"/>
  <c r="H58" i="13"/>
  <c r="H59" i="13"/>
  <c r="H60" i="13"/>
  <c r="H61" i="13"/>
  <c r="H38" i="13"/>
  <c r="H39" i="13"/>
  <c r="H40" i="13"/>
  <c r="H41" i="13"/>
  <c r="H42" i="13"/>
  <c r="H43" i="13"/>
  <c r="H44" i="13"/>
  <c r="H45" i="13"/>
  <c r="H46" i="13"/>
  <c r="H47" i="13"/>
  <c r="H48" i="13"/>
  <c r="H49" i="13"/>
  <c r="H50" i="13"/>
  <c r="H51" i="13"/>
  <c r="H52" i="13"/>
  <c r="H53" i="13"/>
  <c r="H54" i="13"/>
  <c r="H30" i="13"/>
  <c r="H31" i="13"/>
  <c r="H32" i="13"/>
  <c r="H33" i="13"/>
  <c r="H34" i="13"/>
  <c r="H35" i="13"/>
  <c r="H14" i="13"/>
  <c r="I14" i="13"/>
  <c r="G124" i="13"/>
  <c r="I173" i="13"/>
  <c r="I172" i="13"/>
  <c r="I171" i="13"/>
  <c r="I170" i="13"/>
  <c r="I169" i="13"/>
  <c r="I168" i="13"/>
  <c r="I167" i="13"/>
  <c r="I166" i="13"/>
  <c r="I165" i="13"/>
  <c r="I164" i="13"/>
  <c r="I159" i="13"/>
  <c r="I158" i="13"/>
  <c r="I157" i="13"/>
  <c r="I156" i="13"/>
  <c r="I155" i="13"/>
  <c r="I154" i="13"/>
  <c r="I153" i="13"/>
  <c r="I152" i="13"/>
  <c r="I146" i="13"/>
  <c r="I147" i="13"/>
  <c r="I148" i="13"/>
  <c r="I149" i="13"/>
  <c r="I150" i="13"/>
  <c r="I151" i="13"/>
  <c r="I145" i="13"/>
  <c r="I143" i="13"/>
  <c r="I141" i="13"/>
  <c r="I136" i="13"/>
  <c r="I137" i="13"/>
  <c r="I135" i="13"/>
  <c r="I134" i="13"/>
  <c r="I131" i="13"/>
  <c r="I132" i="13"/>
  <c r="I133" i="13"/>
  <c r="I130" i="13"/>
  <c r="I128" i="13"/>
  <c r="I123" i="13"/>
  <c r="I118" i="13"/>
  <c r="I117" i="13"/>
  <c r="I116" i="13"/>
  <c r="I115" i="13"/>
  <c r="I112" i="13"/>
  <c r="I113" i="13"/>
  <c r="I114" i="13"/>
  <c r="I101" i="13"/>
  <c r="I102" i="13"/>
  <c r="I103" i="13"/>
  <c r="I104" i="13"/>
  <c r="I105" i="13"/>
  <c r="I106" i="13"/>
  <c r="I107" i="13"/>
  <c r="I100" i="13"/>
  <c r="I96" i="13"/>
  <c r="I97" i="13"/>
  <c r="I98" i="13"/>
  <c r="I95" i="13"/>
  <c r="I68" i="13"/>
  <c r="I69" i="13"/>
  <c r="I70" i="13"/>
  <c r="I71" i="13"/>
  <c r="I72" i="13"/>
  <c r="I73" i="13"/>
  <c r="I74" i="13"/>
  <c r="I75" i="13"/>
  <c r="I76" i="13"/>
  <c r="I77" i="13"/>
  <c r="I78" i="13"/>
  <c r="I79" i="13"/>
  <c r="I80" i="13"/>
  <c r="I81" i="13"/>
  <c r="I82" i="13"/>
  <c r="I83" i="13"/>
  <c r="I84" i="13"/>
  <c r="I85" i="13"/>
  <c r="I86" i="13"/>
  <c r="I87" i="13"/>
  <c r="I88" i="13"/>
  <c r="I89" i="13"/>
  <c r="I91" i="13"/>
  <c r="I67" i="13"/>
  <c r="I65" i="13"/>
  <c r="I64" i="13"/>
  <c r="I38" i="13"/>
  <c r="I39" i="13"/>
  <c r="I40" i="13"/>
  <c r="I41" i="13"/>
  <c r="I42" i="13"/>
  <c r="I43" i="13"/>
  <c r="I44" i="13"/>
  <c r="I45" i="13"/>
  <c r="I46" i="13"/>
  <c r="I47" i="13"/>
  <c r="I48" i="13"/>
  <c r="I49" i="13"/>
  <c r="I50" i="13"/>
  <c r="I51" i="13"/>
  <c r="I52" i="13"/>
  <c r="I53" i="13"/>
  <c r="I54" i="13"/>
  <c r="I55" i="13"/>
  <c r="I56" i="13"/>
  <c r="I57" i="13"/>
  <c r="I58" i="13"/>
  <c r="I59" i="13"/>
  <c r="I60" i="13"/>
  <c r="I61" i="13"/>
  <c r="I30" i="13"/>
  <c r="I31" i="13"/>
  <c r="I32" i="13"/>
  <c r="I33" i="13"/>
  <c r="I34" i="13"/>
  <c r="I35" i="13"/>
  <c r="H15" i="13"/>
  <c r="H16" i="13"/>
  <c r="H17" i="13"/>
  <c r="H18" i="13"/>
  <c r="H19" i="13"/>
  <c r="H20" i="13"/>
  <c r="H21" i="13"/>
  <c r="H22" i="13"/>
  <c r="H23" i="13"/>
  <c r="H24" i="13"/>
  <c r="I15" i="13"/>
  <c r="I16" i="13"/>
  <c r="I17" i="13"/>
  <c r="I18" i="13"/>
  <c r="I19" i="13"/>
  <c r="I20" i="13"/>
  <c r="I21" i="13"/>
  <c r="I22" i="13"/>
  <c r="I23" i="13"/>
  <c r="I24" i="13"/>
  <c r="E15" i="11"/>
  <c r="F15" i="11"/>
  <c r="E27" i="8"/>
  <c r="E28" i="8"/>
  <c r="E29" i="8"/>
  <c r="E30" i="8"/>
  <c r="E32" i="8"/>
  <c r="E34" i="8"/>
  <c r="E35" i="8"/>
  <c r="E36" i="8"/>
  <c r="E11" i="8"/>
  <c r="E13" i="8"/>
  <c r="E14" i="8"/>
  <c r="E16" i="8"/>
  <c r="E18" i="8"/>
  <c r="E19" i="8"/>
  <c r="E20" i="8"/>
  <c r="I48" i="3" l="1"/>
  <c r="I49" i="3"/>
  <c r="I50" i="3"/>
  <c r="I51" i="3"/>
  <c r="I52" i="3"/>
  <c r="I53" i="3"/>
  <c r="I54" i="3"/>
  <c r="I55" i="3"/>
  <c r="I56" i="3"/>
  <c r="I57" i="3"/>
  <c r="I59" i="3"/>
  <c r="I60" i="3"/>
  <c r="I61" i="3"/>
  <c r="I62" i="3"/>
  <c r="I63" i="3"/>
  <c r="I64" i="3"/>
  <c r="I65" i="3"/>
  <c r="I66" i="3"/>
  <c r="I67" i="3"/>
  <c r="I68" i="3"/>
  <c r="I69" i="3"/>
  <c r="I71" i="3"/>
  <c r="I72" i="3"/>
  <c r="I73" i="3"/>
  <c r="I74" i="3"/>
  <c r="I75" i="3"/>
  <c r="I76" i="3"/>
  <c r="I77" i="3"/>
  <c r="I80" i="3"/>
  <c r="I81" i="3"/>
  <c r="I82" i="3"/>
  <c r="I83" i="3"/>
  <c r="I84" i="3"/>
  <c r="I85" i="3"/>
  <c r="I86" i="3"/>
  <c r="I87" i="3"/>
  <c r="I88" i="3"/>
  <c r="I92" i="3"/>
  <c r="I94" i="3"/>
  <c r="I95" i="3"/>
  <c r="I97" i="3"/>
  <c r="I98" i="3"/>
  <c r="I99" i="3"/>
  <c r="I100" i="3"/>
  <c r="I101" i="3"/>
  <c r="I102" i="3"/>
  <c r="I103" i="3"/>
  <c r="I105" i="3"/>
  <c r="I106" i="3"/>
  <c r="I107" i="3"/>
  <c r="I40" i="3"/>
  <c r="I42" i="3"/>
  <c r="I44" i="3"/>
  <c r="I45" i="3"/>
  <c r="J40" i="3"/>
  <c r="J42" i="3"/>
  <c r="J44" i="3"/>
  <c r="J45" i="3"/>
  <c r="J48" i="3"/>
  <c r="J49" i="3"/>
  <c r="J50" i="3"/>
  <c r="J51" i="3"/>
  <c r="J52" i="3"/>
  <c r="J53" i="3"/>
  <c r="J54" i="3"/>
  <c r="J55" i="3"/>
  <c r="J56" i="3"/>
  <c r="J57" i="3"/>
  <c r="J59" i="3"/>
  <c r="J60" i="3"/>
  <c r="J61" i="3"/>
  <c r="J62" i="3"/>
  <c r="J63" i="3"/>
  <c r="J64" i="3"/>
  <c r="J65" i="3"/>
  <c r="J66" i="3"/>
  <c r="J67" i="3"/>
  <c r="J68" i="3"/>
  <c r="J69" i="3"/>
  <c r="J71" i="3"/>
  <c r="J72" i="3"/>
  <c r="J73" i="3"/>
  <c r="J74" i="3"/>
  <c r="J75" i="3"/>
  <c r="J76" i="3"/>
  <c r="J77" i="3"/>
  <c r="J80" i="3"/>
  <c r="J81" i="3"/>
  <c r="J82" i="3"/>
  <c r="J83" i="3"/>
  <c r="J84" i="3"/>
  <c r="J85" i="3"/>
  <c r="J86" i="3"/>
  <c r="J87" i="3"/>
  <c r="J88" i="3"/>
  <c r="J92" i="3"/>
  <c r="J94" i="3"/>
  <c r="J95" i="3"/>
  <c r="J97" i="3"/>
  <c r="J98" i="3"/>
  <c r="J99" i="3"/>
  <c r="J100" i="3"/>
  <c r="J101" i="3"/>
  <c r="J102" i="3"/>
  <c r="J103" i="3"/>
  <c r="J105" i="3"/>
  <c r="J106" i="3"/>
  <c r="J107" i="3"/>
  <c r="H93" i="3"/>
  <c r="I18" i="3"/>
  <c r="I19" i="3"/>
  <c r="I20" i="3"/>
  <c r="I21" i="3"/>
  <c r="I22" i="3"/>
  <c r="I25" i="3"/>
  <c r="I26" i="3"/>
  <c r="I27" i="3"/>
  <c r="I28" i="3"/>
  <c r="I31" i="3"/>
  <c r="I32" i="3"/>
  <c r="I33" i="3"/>
  <c r="G30" i="3"/>
  <c r="I30" i="3" s="1"/>
  <c r="J18" i="3"/>
  <c r="I25" i="1"/>
  <c r="I26" i="1"/>
  <c r="I24" i="1"/>
  <c r="I15" i="1"/>
  <c r="I17" i="1"/>
  <c r="I18" i="1"/>
  <c r="J18" i="1" l="1"/>
  <c r="J17" i="1"/>
  <c r="J16" i="1" s="1"/>
  <c r="J13" i="1"/>
  <c r="I14" i="1"/>
  <c r="J19" i="1" l="1"/>
  <c r="H13" i="1"/>
  <c r="H19" i="1" s="1"/>
  <c r="F172" i="13"/>
  <c r="F168" i="13"/>
  <c r="F163" i="13"/>
  <c r="F154" i="13"/>
  <c r="I163" i="13" l="1"/>
  <c r="H163" i="13"/>
  <c r="F140" i="13"/>
  <c r="F144" i="13"/>
  <c r="F142" i="13"/>
  <c r="F135" i="13"/>
  <c r="F129" i="13"/>
  <c r="F127" i="13"/>
  <c r="F113" i="13"/>
  <c r="F111" i="13"/>
  <c r="F99" i="13"/>
  <c r="F66" i="13"/>
  <c r="F64" i="13"/>
  <c r="F90" i="13"/>
  <c r="F37" i="13"/>
  <c r="F26" i="8"/>
  <c r="F31" i="8"/>
  <c r="F33" i="8"/>
  <c r="F15" i="8"/>
  <c r="F17" i="8"/>
  <c r="G43" i="3"/>
  <c r="G47" i="3"/>
  <c r="G58" i="3"/>
  <c r="G70" i="3"/>
  <c r="G79" i="3"/>
  <c r="G84" i="3"/>
  <c r="G83" i="3" s="1"/>
  <c r="G87" i="3"/>
  <c r="G86" i="3" s="1"/>
  <c r="G91" i="3"/>
  <c r="G94" i="3"/>
  <c r="G102" i="3"/>
  <c r="G104" i="3"/>
  <c r="G39" i="3"/>
  <c r="G41" i="3"/>
  <c r="I144" i="13" l="1"/>
  <c r="H144" i="13"/>
  <c r="H142" i="13"/>
  <c r="I142" i="13"/>
  <c r="F139" i="13"/>
  <c r="H139" i="13" s="1"/>
  <c r="H140" i="13"/>
  <c r="I140" i="13"/>
  <c r="H129" i="13"/>
  <c r="I129" i="13"/>
  <c r="I127" i="13"/>
  <c r="H127" i="13"/>
  <c r="I122" i="13"/>
  <c r="H122" i="13"/>
  <c r="I111" i="13"/>
  <c r="H111" i="13"/>
  <c r="H99" i="13"/>
  <c r="I99" i="13"/>
  <c r="H94" i="13"/>
  <c r="I94" i="13"/>
  <c r="I90" i="13"/>
  <c r="H90" i="13"/>
  <c r="I66" i="13"/>
  <c r="H66" i="13"/>
  <c r="H37" i="13"/>
  <c r="I37" i="13"/>
  <c r="H29" i="13"/>
  <c r="I29" i="13"/>
  <c r="J104" i="3"/>
  <c r="I104" i="3"/>
  <c r="I96" i="3"/>
  <c r="G90" i="3"/>
  <c r="J91" i="3"/>
  <c r="I91" i="3"/>
  <c r="G78" i="3"/>
  <c r="I79" i="3"/>
  <c r="J79" i="3"/>
  <c r="I70" i="3"/>
  <c r="J70" i="3"/>
  <c r="J58" i="3"/>
  <c r="I58" i="3"/>
  <c r="I47" i="3"/>
  <c r="J47" i="3"/>
  <c r="I43" i="3"/>
  <c r="J43" i="3"/>
  <c r="G38" i="3"/>
  <c r="J38" i="3" s="1"/>
  <c r="I41" i="3"/>
  <c r="J41" i="3"/>
  <c r="J39" i="3"/>
  <c r="I39" i="3"/>
  <c r="F63" i="13"/>
  <c r="G46" i="3"/>
  <c r="F25" i="8"/>
  <c r="G29" i="3"/>
  <c r="J29" i="3" s="1"/>
  <c r="J15" i="3" s="1"/>
  <c r="J14" i="3" s="1"/>
  <c r="G26" i="3"/>
  <c r="G24" i="3"/>
  <c r="G17" i="3"/>
  <c r="I29" i="3" l="1"/>
  <c r="G15" i="3"/>
  <c r="I139" i="13"/>
  <c r="H63" i="13"/>
  <c r="I63" i="13"/>
  <c r="I93" i="3"/>
  <c r="J90" i="3"/>
  <c r="I90" i="3"/>
  <c r="I78" i="3"/>
  <c r="J78" i="3"/>
  <c r="I46" i="3"/>
  <c r="J46" i="3"/>
  <c r="G37" i="3"/>
  <c r="I37" i="3" s="1"/>
  <c r="I38" i="3"/>
  <c r="G23" i="3"/>
  <c r="I23" i="3" s="1"/>
  <c r="I24" i="3"/>
  <c r="J17" i="3"/>
  <c r="I17" i="3"/>
  <c r="I16" i="3"/>
  <c r="F153" i="13"/>
  <c r="F152" i="13" s="1"/>
  <c r="F157" i="13"/>
  <c r="F156" i="13" s="1"/>
  <c r="F162" i="13"/>
  <c r="F167" i="13"/>
  <c r="F166" i="13" s="1"/>
  <c r="F171" i="13"/>
  <c r="F170" i="13" s="1"/>
  <c r="F161" i="13" l="1"/>
  <c r="I162" i="13"/>
  <c r="H162" i="13"/>
  <c r="F165" i="13"/>
  <c r="C14" i="11"/>
  <c r="F14" i="11"/>
  <c r="F13" i="11" s="1"/>
  <c r="D33" i="8"/>
  <c r="D25" i="8" s="1"/>
  <c r="C33" i="8"/>
  <c r="E33" i="8" s="1"/>
  <c r="D31" i="8"/>
  <c r="C31" i="8"/>
  <c r="E31" i="8" s="1"/>
  <c r="D26" i="8"/>
  <c r="C26" i="8"/>
  <c r="C15" i="8"/>
  <c r="D15" i="8"/>
  <c r="C17" i="8"/>
  <c r="D17" i="8"/>
  <c r="G13" i="1"/>
  <c r="I13" i="1" s="1"/>
  <c r="G16" i="1"/>
  <c r="I16" i="1" s="1"/>
  <c r="E26" i="8" l="1"/>
  <c r="F160" i="13"/>
  <c r="H161" i="13"/>
  <c r="I161" i="13"/>
  <c r="C13" i="11"/>
  <c r="E13" i="11" s="1"/>
  <c r="E14" i="11"/>
  <c r="G36" i="3"/>
  <c r="I36" i="3" s="1"/>
  <c r="I89" i="3"/>
  <c r="E15" i="8"/>
  <c r="E17" i="8"/>
  <c r="G19" i="1"/>
  <c r="C25" i="8"/>
  <c r="F134" i="13"/>
  <c r="F126" i="13"/>
  <c r="F121" i="13"/>
  <c r="F116" i="13"/>
  <c r="F93" i="13"/>
  <c r="F36" i="13"/>
  <c r="F28" i="13"/>
  <c r="D10" i="8"/>
  <c r="D9" i="8" s="1"/>
  <c r="E25" i="8" l="1"/>
  <c r="H160" i="13"/>
  <c r="I160" i="13"/>
  <c r="H126" i="13"/>
  <c r="I126" i="13"/>
  <c r="I121" i="13"/>
  <c r="H121" i="13"/>
  <c r="H110" i="13"/>
  <c r="I110" i="13"/>
  <c r="H93" i="13"/>
  <c r="I93" i="13"/>
  <c r="H36" i="13"/>
  <c r="I36" i="13"/>
  <c r="I28" i="13"/>
  <c r="H28" i="13"/>
  <c r="G27" i="1"/>
  <c r="I27" i="1" s="1"/>
  <c r="I19" i="1"/>
  <c r="F109" i="13"/>
  <c r="F120" i="13"/>
  <c r="F27" i="13" s="1"/>
  <c r="F138" i="13"/>
  <c r="F115" i="13"/>
  <c r="F24" i="13"/>
  <c r="F62" i="13"/>
  <c r="F92" i="13"/>
  <c r="F125" i="13"/>
  <c r="F124" i="13" l="1"/>
  <c r="H124" i="13" s="1"/>
  <c r="I138" i="13"/>
  <c r="H138" i="13"/>
  <c r="I125" i="13"/>
  <c r="H125" i="13"/>
  <c r="H120" i="13"/>
  <c r="I120" i="13"/>
  <c r="H109" i="13"/>
  <c r="I109" i="13"/>
  <c r="H92" i="13"/>
  <c r="I92" i="13"/>
  <c r="I62" i="13"/>
  <c r="H62" i="13"/>
  <c r="H27" i="13"/>
  <c r="I27" i="13"/>
  <c r="F108" i="13"/>
  <c r="F119" i="13"/>
  <c r="F25" i="13" s="1"/>
  <c r="F23" i="13"/>
  <c r="I124" i="13" l="1"/>
  <c r="H119" i="13"/>
  <c r="I119" i="13"/>
  <c r="I108" i="13"/>
  <c r="H108" i="13"/>
  <c r="I26" i="13"/>
  <c r="H26" i="13"/>
  <c r="F13" i="13"/>
  <c r="H13" i="13" s="1"/>
  <c r="I15" i="3"/>
  <c r="H25" i="13" l="1"/>
  <c r="F12" i="13"/>
  <c r="I13" i="13"/>
  <c r="G14" i="3"/>
  <c r="I14" i="3" s="1"/>
  <c r="I12" i="13" l="1"/>
  <c r="H12" i="13"/>
  <c r="F11" i="13"/>
  <c r="I11" i="13" l="1"/>
  <c r="H11" i="13"/>
  <c r="F10" i="8"/>
  <c r="F9" i="8" s="1"/>
  <c r="C12" i="8"/>
  <c r="E12" i="8" s="1"/>
  <c r="C10" i="8"/>
  <c r="C9" i="8" s="1"/>
  <c r="E9" i="8" s="1"/>
  <c r="E10" i="8" l="1"/>
</calcChain>
</file>

<file path=xl/sharedStrings.xml><?xml version="1.0" encoding="utf-8"?>
<sst xmlns="http://schemas.openxmlformats.org/spreadsheetml/2006/main" count="815" uniqueCount="283">
  <si>
    <t>PRIHODI UKUPNO</t>
  </si>
  <si>
    <t>RASHODI UKUPNO</t>
  </si>
  <si>
    <t>Prihodi poslovanja</t>
  </si>
  <si>
    <t>Rashodi poslovanja</t>
  </si>
  <si>
    <t>Rashodi za zaposlene</t>
  </si>
  <si>
    <t>Rashodi za nabavu nefinancijske imovine</t>
  </si>
  <si>
    <t>Rashodi za nabavu neproizvedene dugotrajne imovine</t>
  </si>
  <si>
    <t>BROJČANA OZNAKA I NAZIV</t>
  </si>
  <si>
    <t>UKUPNI RASHODI</t>
  </si>
  <si>
    <t>Primici od financijske imovine i zaduživanja</t>
  </si>
  <si>
    <t>Izdaci za financijsku imovinu i otplate zajmova</t>
  </si>
  <si>
    <t>II. POSEBNI DIO</t>
  </si>
  <si>
    <t>I. OPĆI DIO</t>
  </si>
  <si>
    <t>Materijalni rashodi</t>
  </si>
  <si>
    <t>Primici od zaduživanja</t>
  </si>
  <si>
    <t>Izdaci za otplatu glavnice primljenih kredita i zajmova</t>
  </si>
  <si>
    <t>…</t>
  </si>
  <si>
    <t>UKUPNI PRIHODI</t>
  </si>
  <si>
    <t>Pomoći iz inozemstva i od subjekata unutar općeg proračuna</t>
  </si>
  <si>
    <t>….</t>
  </si>
  <si>
    <t>Plaće (Bruto)</t>
  </si>
  <si>
    <t>Plaće za redovan rad</t>
  </si>
  <si>
    <t>Naknade troškova zaposlenima</t>
  </si>
  <si>
    <t>Službena putovanja</t>
  </si>
  <si>
    <t>31 Vlastiti prihodi</t>
  </si>
  <si>
    <t>3 Vlastiti prihodi</t>
  </si>
  <si>
    <t>21 Doprinosi za mirovinsko osiguranje</t>
  </si>
  <si>
    <t>2 Doprinosi</t>
  </si>
  <si>
    <t>12 Sredstva učešća za pomoći</t>
  </si>
  <si>
    <t>11 Opći prihodi i primici</t>
  </si>
  <si>
    <t>1 Opći prihodi i primici</t>
  </si>
  <si>
    <t>UKUPNO RASHODI</t>
  </si>
  <si>
    <t xml:space="preserve">UKUPNO PRIHODI </t>
  </si>
  <si>
    <t>Primljeni krediti i zajmovi od međunarodnih organizacija, institucija i tijela EU te inozemnih vlada</t>
  </si>
  <si>
    <t>Primljeni zajmovi od međunarodnih organizacija</t>
  </si>
  <si>
    <t>Otplata glavnice primljenih kredita i zajmova od međunarodnih organizacija, institucija i tijela EU te inozemnih vlada</t>
  </si>
  <si>
    <t>Otplata glavnice primljenih zajmova od međunarodnih organizacija</t>
  </si>
  <si>
    <t>UKUPNO PRIMICI</t>
  </si>
  <si>
    <t xml:space="preserve">UKUPNO IZDACI </t>
  </si>
  <si>
    <t>Napomena:  Iznosi u stupcu "OSTVARENJE/IZVRŠENJE 1.-6. 2022." preračunavaju se iz kuna u eure prema fiksnom tečaju konverzije (1 EUR=7,53450 kuna) i po pravilima za preračunavanje i zaokruživanje.</t>
  </si>
  <si>
    <t>6 PRIHODI POSLOVANJA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</si>
  <si>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</si>
  <si>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</si>
  <si>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</si>
  <si>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</si>
  <si>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7 PRIHODI OD PRODAJE NEFINANCIJSKE IMOVINE</t>
  </si>
  <si>
    <t>RAZLIKA - VIŠAK MANJAK</t>
  </si>
  <si>
    <t xml:space="preserve">* Opći i posebni dio polugodišnjeg izvještaja o izvršenju proračuna sadrži samo izvorni plan ako od donošenja proračuna nije bilo izmjena i dopuna niti izvršenih preraspodjela odnosno izvorni plan i tekući plan ako je od donošenja proračuna bilo naknadno izvršenih preraspodjela.  
Opći i posebni dio polugodišnjeg izvještaja o izvršenju proračuna sadrži rebalans ako je od donošenja proračuna bilo izmjena i dopuna, odnosno rebalans i tekući plan ako je od izmjena i dopuna proračuna bilo naknadno izvršenih preraspodjela. </t>
  </si>
  <si>
    <t>SAŽETAK  RAČUNA PRIHODA I RASHODA I  RAČUNA FINANCIRANJA  može sadržavati i dodatne podatke.</t>
  </si>
  <si>
    <t xml:space="preserve">** AKO Opći i Posebni dio polugodišnjeg izvještaja ne sadrži "TEKUĆI PLAN 2023.", "INDEKS"("OSTVARENJE/IZVRŠENJE 1.-6.2023."/"TEKUĆI PLAN 2023.") iskazuje se kao "OSTVARENJE/IZVRŠENJE 1.-6.2023."/"IZVORNI PLAN 2023." ODNOSNO "REBALANS 2023." </t>
  </si>
  <si>
    <t>09 Obrazovanje</t>
  </si>
  <si>
    <t>092 Srednjoškolsko obrazovanje</t>
  </si>
  <si>
    <t>Pomoći proračunskim korisnicima iz proračuna koji im nije nadležan</t>
  </si>
  <si>
    <t>Tekuće pomoći proračunskim korisnicima iz proračuna koji im nije nadležan</t>
  </si>
  <si>
    <t>Kapitalne pomoći proračunskim korisnicima iz proračuna koji im nije nadležan</t>
  </si>
  <si>
    <t>Prihodi od imovine</t>
  </si>
  <si>
    <t>Prihodi od financijske imovine</t>
  </si>
  <si>
    <t>Kamate na oročena sredstva i depozite po viđenju</t>
  </si>
  <si>
    <t>Prihodi od upravnih i administrativnih pristojbi, pristojbi po posebnim propisima i naknada</t>
  </si>
  <si>
    <t>Prihodi po posebnim propisima</t>
  </si>
  <si>
    <t>Ostali nespomenuti prihodi</t>
  </si>
  <si>
    <t>Prihodi od prodaje proizvoda i robe te pruženih usluga, prihodi od donacija i povrati po protestira</t>
  </si>
  <si>
    <t>Donacije od pravnih i fizičkih osoba izvan općeg proračuna i povrat donacija po protestiranim jamst</t>
  </si>
  <si>
    <t>Tekuće donacije</t>
  </si>
  <si>
    <t>Prihodi iz nadležnog proračuna i od HZZO-a temeljem ugovornih obveza</t>
  </si>
  <si>
    <t>Prihodi iz nadležnog proračuna za financiranje redovne djelatnosti proračunskih korisnika</t>
  </si>
  <si>
    <t>Prihodi iz nadležnog proračuna za financiranje rashoda poslovanja</t>
  </si>
  <si>
    <t>Prihodi iz nadležnog proračuna za financiranje rashoda za nabavu nefinancijske imovine</t>
  </si>
  <si>
    <t>3</t>
  </si>
  <si>
    <t>31</t>
  </si>
  <si>
    <t>311</t>
  </si>
  <si>
    <t>3111</t>
  </si>
  <si>
    <t>312</t>
  </si>
  <si>
    <t>3121</t>
  </si>
  <si>
    <t>313</t>
  </si>
  <si>
    <t>3132</t>
  </si>
  <si>
    <t>32</t>
  </si>
  <si>
    <t>321</t>
  </si>
  <si>
    <t>3211</t>
  </si>
  <si>
    <t>3212</t>
  </si>
  <si>
    <t>3213</t>
  </si>
  <si>
    <t>3214</t>
  </si>
  <si>
    <t>322</t>
  </si>
  <si>
    <t>3221</t>
  </si>
  <si>
    <t>3223</t>
  </si>
  <si>
    <t>3224</t>
  </si>
  <si>
    <t>3225</t>
  </si>
  <si>
    <t>3227</t>
  </si>
  <si>
    <t>323</t>
  </si>
  <si>
    <t>3231</t>
  </si>
  <si>
    <t>3232</t>
  </si>
  <si>
    <t>3233</t>
  </si>
  <si>
    <t>3234</t>
  </si>
  <si>
    <t>3235</t>
  </si>
  <si>
    <t>3236</t>
  </si>
  <si>
    <t>3237</t>
  </si>
  <si>
    <t>3238</t>
  </si>
  <si>
    <t>3239</t>
  </si>
  <si>
    <t>324</t>
  </si>
  <si>
    <t>3241</t>
  </si>
  <si>
    <t>329</t>
  </si>
  <si>
    <t>3291</t>
  </si>
  <si>
    <t>3292</t>
  </si>
  <si>
    <t>3293</t>
  </si>
  <si>
    <t>3294</t>
  </si>
  <si>
    <t>3295</t>
  </si>
  <si>
    <t>3296</t>
  </si>
  <si>
    <t>3299</t>
  </si>
  <si>
    <t>34</t>
  </si>
  <si>
    <t>343</t>
  </si>
  <si>
    <t>3431</t>
  </si>
  <si>
    <t>3433</t>
  </si>
  <si>
    <t>3434</t>
  </si>
  <si>
    <t>37</t>
  </si>
  <si>
    <t>372</t>
  </si>
  <si>
    <t>3721</t>
  </si>
  <si>
    <t>38</t>
  </si>
  <si>
    <t>381</t>
  </si>
  <si>
    <t>3812</t>
  </si>
  <si>
    <t>4</t>
  </si>
  <si>
    <t>41</t>
  </si>
  <si>
    <t>412</t>
  </si>
  <si>
    <t>4124</t>
  </si>
  <si>
    <t>42</t>
  </si>
  <si>
    <t>421</t>
  </si>
  <si>
    <t>4212</t>
  </si>
  <si>
    <t>422</t>
  </si>
  <si>
    <t>4221</t>
  </si>
  <si>
    <t>4222</t>
  </si>
  <si>
    <t>4223</t>
  </si>
  <si>
    <t>4226</t>
  </si>
  <si>
    <t>4227</t>
  </si>
  <si>
    <t>423</t>
  </si>
  <si>
    <t>4231</t>
  </si>
  <si>
    <t>424</t>
  </si>
  <si>
    <t>4241</t>
  </si>
  <si>
    <t>426</t>
  </si>
  <si>
    <t>4262</t>
  </si>
  <si>
    <t>Ostali rashodi za zaposlene</t>
  </si>
  <si>
    <t>Doprinosi na plaće</t>
  </si>
  <si>
    <t>Doprinosi za obvezno zdravstveno osiguranje</t>
  </si>
  <si>
    <t>Naknade za prijevoz, za rad na terenu i odvojeni život</t>
  </si>
  <si>
    <t>Stručno usavršavanje zaposlenika</t>
  </si>
  <si>
    <t>Ostale naknade troškova zaposlenima</t>
  </si>
  <si>
    <t>Rashodi za materijal i energiju</t>
  </si>
  <si>
    <t>Uredski materijal i ostali materijalni rashodi</t>
  </si>
  <si>
    <t>Energija</t>
  </si>
  <si>
    <t>Materijal i dijelovi za tekuće i investicijsko održavanje</t>
  </si>
  <si>
    <t>Sitni inventar i auto gume</t>
  </si>
  <si>
    <t>Službena, radna i zaštitna odjeća i obuća</t>
  </si>
  <si>
    <t>Rashodi za usluge</t>
  </si>
  <si>
    <t>Usluge telefona, pošte i prijevoza</t>
  </si>
  <si>
    <t>Usluge tekućeg i investicijskog održavanja</t>
  </si>
  <si>
    <t>Usluge promidžbe i informiranja</t>
  </si>
  <si>
    <t>Komunalne usluge</t>
  </si>
  <si>
    <t>Zakupnine i najamnine</t>
  </si>
  <si>
    <t>Zdravstvene i veterinarske usluge</t>
  </si>
  <si>
    <t>Intelektualne i osobne usluge</t>
  </si>
  <si>
    <t>Računalne usluge</t>
  </si>
  <si>
    <t>Ostale usluge</t>
  </si>
  <si>
    <t>Naknade troškova osobama izvan radnog odnosa</t>
  </si>
  <si>
    <t>Ostali nespomenuti rashodi poslovanja</t>
  </si>
  <si>
    <t>Naknade za rad predstavničkih i izvršnih tijela, povjerenstava i slično</t>
  </si>
  <si>
    <t>Premije osiguranja</t>
  </si>
  <si>
    <t>Reprezentacija</t>
  </si>
  <si>
    <t>Članarine i norme</t>
  </si>
  <si>
    <t>Pristojbe i naknade</t>
  </si>
  <si>
    <t>Troškovi sudskih postupaka</t>
  </si>
  <si>
    <t>Financijski rashodi</t>
  </si>
  <si>
    <t>Ostali financijski rashodi</t>
  </si>
  <si>
    <t>Bankarske usluge i usluge platnog prometa</t>
  </si>
  <si>
    <t>Zatezne kamate</t>
  </si>
  <si>
    <t>Ostali nespomenuti financijski rashodi</t>
  </si>
  <si>
    <t>Naknade građanima i kućanstvima na temelju osiguranja i druge naknade</t>
  </si>
  <si>
    <t>Ostale naknade građanima i kućanstvima iz proračuna</t>
  </si>
  <si>
    <t>Naknade građanima i kućanstvima u novcu</t>
  </si>
  <si>
    <t>Ostali rashodi</t>
  </si>
  <si>
    <t>Tekuće donacije u naravi</t>
  </si>
  <si>
    <t>Nematerijalna imovina</t>
  </si>
  <si>
    <t>Ostala prava</t>
  </si>
  <si>
    <t>Rashodi za nabavu proizvedene dugotrajne imovine</t>
  </si>
  <si>
    <t>Građevinski objekti</t>
  </si>
  <si>
    <t>Poslovni objekti</t>
  </si>
  <si>
    <t>Postrojenja i oprema</t>
  </si>
  <si>
    <t>Uredska oprema i namještaj</t>
  </si>
  <si>
    <t>Komunikacijska oprema</t>
  </si>
  <si>
    <t>Oprema za održavanje i zaštitu</t>
  </si>
  <si>
    <t>Sportska i glazbena oprema</t>
  </si>
  <si>
    <t>Uređaji, strojevi i oprema za ostale namjene</t>
  </si>
  <si>
    <t>Prijevozna sredstva</t>
  </si>
  <si>
    <t>Prijevozna sredstva u cestovnom prometu</t>
  </si>
  <si>
    <t>Knjige, umjetnička djela i ostale izložbene vrijednosti</t>
  </si>
  <si>
    <t>Knjige</t>
  </si>
  <si>
    <t>Nematerijalna proizvedena imovina</t>
  </si>
  <si>
    <t>Ulaganja u računalne programe</t>
  </si>
  <si>
    <t>12 Opći prihodi i primici - decentralizirana sredstva</t>
  </si>
  <si>
    <t>4 Prihodi za posebne namjene</t>
  </si>
  <si>
    <t>43 Ostali prihodi za posebne namjene</t>
  </si>
  <si>
    <t>5 Pomoći</t>
  </si>
  <si>
    <t>52 Pomoći iz drugih proračuna</t>
  </si>
  <si>
    <t>6 Donacije</t>
  </si>
  <si>
    <t>61 Donacije</t>
  </si>
  <si>
    <t>Razdjel 009</t>
  </si>
  <si>
    <t>Glava 009       04</t>
  </si>
  <si>
    <t>Izvor 1.</t>
  </si>
  <si>
    <t>Izvor 1.1.</t>
  </si>
  <si>
    <t>Program 4109</t>
  </si>
  <si>
    <t>Aktivnost A410901</t>
  </si>
  <si>
    <t>Aktivnost A410902</t>
  </si>
  <si>
    <t>Aktivnost A410905</t>
  </si>
  <si>
    <t>Aktivnost K410901</t>
  </si>
  <si>
    <t>Aktivnost T410902</t>
  </si>
  <si>
    <t>Aktivnost T410905</t>
  </si>
  <si>
    <t>Izvor 1.2.</t>
  </si>
  <si>
    <t>Izvor 4.</t>
  </si>
  <si>
    <t>Izvor 4.3.</t>
  </si>
  <si>
    <t>Izvor 5.</t>
  </si>
  <si>
    <t>Izvor 5.2.</t>
  </si>
  <si>
    <t>Izvor 6.</t>
  </si>
  <si>
    <t>Izvor 6.1.</t>
  </si>
  <si>
    <t>GRADSKI URED ZA OBRAZOVANJE, SPORT I MLADE</t>
  </si>
  <si>
    <t>USTANOVE U SREDNJOŠKOLSKOM OBRAZOVANJU</t>
  </si>
  <si>
    <t>OPĆI PRIHODI I PRIMICI</t>
  </si>
  <si>
    <t>DJELATNOST USTANOVA SREDNJEG ŠKOLSTVA I UČENIČKIH DOMOVA</t>
  </si>
  <si>
    <t>REDOVNA DJELATNOST PRORAČUNSKIH KORISNIKA</t>
  </si>
  <si>
    <t>IZVANNASTAVNE I OSTALE AKTIVNOSTI</t>
  </si>
  <si>
    <t>NABAVA UDŽBENIKA</t>
  </si>
  <si>
    <t>ODRŽAVANJE I OPREMANJE USTANOVA SREDNJEG ŠKOLSTVA I UČENIČKIH DOMOVA</t>
  </si>
  <si>
    <t>SUFINANCIRANJE PROJEKATA PRIJAVLJENIH NA NATJEČAJE EUROPSKIH FONDOVA ILI PARTNERSTVA ZA EU FONDOVE</t>
  </si>
  <si>
    <t>BESPLATNE MENSTRUALNE POTREPŠTINE</t>
  </si>
  <si>
    <t>OPĆI PRIHODI I PRIMICI-DECENTRALIZIRANA SREDSTVA</t>
  </si>
  <si>
    <t>PRIHODI ZA POSEBNE NAMJENE</t>
  </si>
  <si>
    <t>OSTALI PRIHODI ZA POSEBNE NAMJENE</t>
  </si>
  <si>
    <t>POMOĆI</t>
  </si>
  <si>
    <t>POMOĆI IZ DRUGIH PRORAČUNA</t>
  </si>
  <si>
    <t>DONACIJE</t>
  </si>
  <si>
    <t>Ravnatelj:</t>
  </si>
  <si>
    <t>GLAZBENA ŠKOLA ZLATKA BALOKOVIĆA</t>
  </si>
  <si>
    <t>IVANIĆGRADSKA 41A, ZAGREB</t>
  </si>
  <si>
    <t>OIB: 68085752153</t>
  </si>
  <si>
    <t>Marjan Krajna, prof. savjetnik</t>
  </si>
  <si>
    <t>A) SAŽETAK  RAČUNA PRIHODA I RASHODA</t>
  </si>
  <si>
    <t>B) SAŽETAK RAČUNA FINANCIRANJA</t>
  </si>
  <si>
    <t>C) PRENESENI VIŠAK ILI  PRENESENI MANJAK</t>
  </si>
  <si>
    <t>EUR</t>
  </si>
  <si>
    <t>NETO FINANCIRANJE</t>
  </si>
  <si>
    <t>VIŠAK/MANJAK + NETO FINANCIRANJE</t>
  </si>
  <si>
    <t>PRIJENOS  VIŠKA/MANJKA IZ PRETHODNE(IH) GODINE</t>
  </si>
  <si>
    <t>PRIJENOS VIŠKA/MANJKA U SLJEDEĆE RAZDOBLJE</t>
  </si>
  <si>
    <t>VIŠAK/MANJAK + NETO FINANCIRANJE + PRIJENOS VIŠKA/MANJKA IZ PRETHODNE(IH) GODINE - PRIJENOS VIŠKA/MANJKA U SLJEDEĆE RAZDOBLJE</t>
  </si>
  <si>
    <t xml:space="preserve">A. RAČUN PRIHODA I RASHODA </t>
  </si>
  <si>
    <t xml:space="preserve">PRIHODI POSLOVANJA PREMA EKONOMSKOJ KLASIFIKACIJI </t>
  </si>
  <si>
    <t>Razred/Skupina</t>
  </si>
  <si>
    <t>NAZIV PRIHODA</t>
  </si>
  <si>
    <t>PROJEKCIJA ZA 2026.</t>
  </si>
  <si>
    <t>NAZIV RASHODA</t>
  </si>
  <si>
    <t>PRIHODI POSLOVANJA PREMA IZVORIMA FINANCIRANJA</t>
  </si>
  <si>
    <t>RASHODI POSLOVANJA PREMA IZVORIMA FINANCIRANJA</t>
  </si>
  <si>
    <t>RASHODI PREMA FUNKCIJSKOJ KLASIFIKACIJI</t>
  </si>
  <si>
    <t xml:space="preserve"> B. RAČUN FINANCIRANJA PREMA EKONOMSKOJ KLASIFIKACIJI</t>
  </si>
  <si>
    <t>B. RAČUN FINANCIRANJA PREMA IZVORIMA FINANCIRANJA</t>
  </si>
  <si>
    <t>Proračunski korisnik 009  0  21439</t>
  </si>
  <si>
    <t>Doprinos za obvezno osig u sluč nezap.</t>
  </si>
  <si>
    <t>Izvor 3.</t>
  </si>
  <si>
    <t>Izvor 3.1.</t>
  </si>
  <si>
    <t>VLASTITI PRIHODI</t>
  </si>
  <si>
    <t>PROMJENA IZNOSA</t>
  </si>
  <si>
    <t>PROMJENA IZNOSA %</t>
  </si>
  <si>
    <t>PLAN 2024.</t>
  </si>
  <si>
    <t>Zagreb, 17.05.2024.</t>
  </si>
  <si>
    <t>PROMJENA IZNOSA%</t>
  </si>
  <si>
    <t>Višak prihoda</t>
  </si>
  <si>
    <t xml:space="preserve">Zagreb, 17.05.2024. </t>
  </si>
  <si>
    <t>REBALANS FINANCIJSKOG PLANA PRORAČUNSKOG KORISNIKA JEDINICE LOKALNE I PODRUČNE (REGIONALNE) SAMOUPRAVE 
ZA 2024. GODINU</t>
  </si>
  <si>
    <t>REBALANS FINANCIJSKOG PLANA PRORAČUNSKOG KORISNIKA JEDINICE LOKALNE I PODRUČNE (REGIONALNE) SAMOUPRAVE 
ZA 2025. GODINU</t>
  </si>
  <si>
    <t>PLAN 2025.</t>
  </si>
  <si>
    <t>REBALANS 2025.</t>
  </si>
  <si>
    <t>IZVRŠENJE 2023.</t>
  </si>
  <si>
    <t>PLAN ZA 2025.</t>
  </si>
  <si>
    <t>PROJEKCIJA ZA 2027.</t>
  </si>
  <si>
    <t>REBALANS FINANCIJSKI PLAN PRORAČUNSKOG KORISNIKA JEDINICE LOKALNE I PODRUČNE (REGIONALNE) SAMOUPRAVE ZA 2025. GODINU</t>
  </si>
  <si>
    <t>REBELANS 2025.</t>
  </si>
  <si>
    <t>Tekuće i investicijsko održavanje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</si>
</sst>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b/>
      <sz val="9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89">
    <xf numFmtId="0" fontId="0" fillId="0" borderId="0" xfId="0"/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0" fontId="1" fillId="0" borderId="5" xfId="0" applyFont="1" applyBorder="1" applyAlignment="1">
      <alignment horizontal="center" vertical="center"/>
    </xf>
    <xf numFmtId="3" fontId="3" fillId="2" borderId="3" xfId="0" applyNumberFormat="1" applyFont="1" applyFill="1" applyBorder="1" applyAlignment="1">
      <alignment horizontal="right"/>
    </xf>
    <xf numFmtId="0" fontId="11" fillId="2" borderId="3" xfId="0" applyNumberFormat="1" applyFont="1" applyFill="1" applyBorder="1" applyAlignment="1" applyProtection="1">
      <alignment horizontal="left" vertical="center" wrapText="1"/>
    </xf>
    <xf numFmtId="0" fontId="9" fillId="2" borderId="3" xfId="0" quotePrefix="1" applyFont="1" applyFill="1" applyBorder="1" applyAlignment="1">
      <alignment horizontal="left" vertical="center"/>
    </xf>
    <xf numFmtId="0" fontId="10" fillId="2" borderId="3" xfId="0" quotePrefix="1" applyFont="1" applyFill="1" applyBorder="1" applyAlignment="1">
      <alignment horizontal="left" vertical="center"/>
    </xf>
    <xf numFmtId="0" fontId="11" fillId="2" borderId="3" xfId="0" applyFont="1" applyFill="1" applyBorder="1" applyAlignment="1">
      <alignment horizontal="left" vertical="center"/>
    </xf>
    <xf numFmtId="0" fontId="11" fillId="2" borderId="3" xfId="0" applyNumberFormat="1" applyFont="1" applyFill="1" applyBorder="1" applyAlignment="1" applyProtection="1">
      <alignment horizontal="left" vertical="center"/>
    </xf>
    <xf numFmtId="0" fontId="9" fillId="2" borderId="3" xfId="0" applyNumberFormat="1" applyFont="1" applyFill="1" applyBorder="1" applyAlignment="1" applyProtection="1">
      <alignment horizontal="left" vertical="center" wrapText="1"/>
    </xf>
    <xf numFmtId="0" fontId="9" fillId="2" borderId="3" xfId="0" applyFont="1" applyFill="1" applyBorder="1" applyAlignment="1">
      <alignment horizontal="left" vertical="center"/>
    </xf>
    <xf numFmtId="0" fontId="10" fillId="2" borderId="3" xfId="0" quotePrefix="1" applyFont="1" applyFill="1" applyBorder="1" applyAlignment="1">
      <alignment horizontal="left" vertical="center" wrapText="1"/>
    </xf>
    <xf numFmtId="0" fontId="7" fillId="0" borderId="0" xfId="0" quotePrefix="1" applyNumberFormat="1" applyFont="1" applyFill="1" applyBorder="1" applyAlignment="1" applyProtection="1">
      <alignment horizontal="left" wrapText="1"/>
    </xf>
    <xf numFmtId="0" fontId="8" fillId="0" borderId="0" xfId="0" applyNumberFormat="1" applyFont="1" applyFill="1" applyBorder="1" applyAlignment="1" applyProtection="1">
      <alignment wrapText="1"/>
    </xf>
    <xf numFmtId="3" fontId="5" fillId="0" borderId="0" xfId="0" applyNumberFormat="1" applyFont="1" applyBorder="1" applyAlignment="1">
      <alignment horizontal="right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13" fillId="0" borderId="5" xfId="0" applyFont="1" applyBorder="1" applyAlignment="1">
      <alignment horizontal="right" vertical="center"/>
    </xf>
    <xf numFmtId="0" fontId="11" fillId="3" borderId="1" xfId="0" applyFont="1" applyFill="1" applyBorder="1" applyAlignment="1">
      <alignment horizontal="left" vertical="center"/>
    </xf>
    <xf numFmtId="0" fontId="11" fillId="2" borderId="3" xfId="0" applyNumberFormat="1" applyFont="1" applyFill="1" applyBorder="1" applyAlignment="1" applyProtection="1">
      <alignment vertical="center" wrapText="1"/>
    </xf>
    <xf numFmtId="0" fontId="9" fillId="2" borderId="3" xfId="0" applyNumberFormat="1" applyFont="1" applyFill="1" applyBorder="1" applyAlignment="1" applyProtection="1">
      <alignment vertical="center" wrapText="1"/>
    </xf>
    <xf numFmtId="0" fontId="6" fillId="0" borderId="3" xfId="0" quotePrefix="1" applyNumberFormat="1" applyFont="1" applyFill="1" applyBorder="1" applyAlignment="1" applyProtection="1">
      <alignment horizontal="center" vertical="center" wrapText="1"/>
    </xf>
    <xf numFmtId="0" fontId="15" fillId="0" borderId="0" xfId="0" applyFont="1"/>
    <xf numFmtId="0" fontId="9" fillId="2" borderId="3" xfId="0" quotePrefix="1" applyFont="1" applyFill="1" applyBorder="1" applyAlignment="1">
      <alignment horizontal="left" vertical="center" wrapText="1"/>
    </xf>
    <xf numFmtId="0" fontId="10" fillId="2" borderId="3" xfId="0" applyNumberFormat="1" applyFont="1" applyFill="1" applyBorder="1" applyAlignment="1" applyProtection="1">
      <alignment horizontal="left" vertical="center" wrapText="1" indent="1"/>
    </xf>
    <xf numFmtId="0" fontId="10" fillId="2" borderId="3" xfId="0" applyFont="1" applyFill="1" applyBorder="1" applyAlignment="1">
      <alignment horizontal="left" vertical="center" indent="1"/>
    </xf>
    <xf numFmtId="0" fontId="10" fillId="2" borderId="3" xfId="0" quotePrefix="1" applyFont="1" applyFill="1" applyBorder="1" applyAlignment="1">
      <alignment horizontal="left" vertical="center" wrapText="1" indent="1"/>
    </xf>
    <xf numFmtId="0" fontId="1" fillId="0" borderId="0" xfId="0" applyFont="1"/>
    <xf numFmtId="0" fontId="11" fillId="0" borderId="0" xfId="0" applyNumberFormat="1" applyFont="1" applyFill="1" applyBorder="1" applyAlignment="1" applyProtection="1">
      <alignment horizontal="left" vertical="top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9" fillId="3" borderId="2" xfId="0" applyNumberFormat="1" applyFont="1" applyFill="1" applyBorder="1" applyAlignment="1" applyProtection="1">
      <alignment vertical="center"/>
    </xf>
    <xf numFmtId="0" fontId="12" fillId="0" borderId="0" xfId="0" applyFont="1" applyAlignment="1">
      <alignment wrapText="1"/>
    </xf>
    <xf numFmtId="0" fontId="0" fillId="3" borderId="0" xfId="0" applyFill="1"/>
    <xf numFmtId="0" fontId="6" fillId="3" borderId="3" xfId="0" applyNumberFormat="1" applyFont="1" applyFill="1" applyBorder="1" applyAlignment="1" applyProtection="1">
      <alignment horizontal="center" vertical="center" wrapText="1"/>
    </xf>
    <xf numFmtId="0" fontId="14" fillId="3" borderId="3" xfId="0" applyNumberFormat="1" applyFont="1" applyFill="1" applyBorder="1" applyAlignment="1" applyProtection="1">
      <alignment horizontal="center" vertical="center" wrapText="1"/>
    </xf>
    <xf numFmtId="0" fontId="6" fillId="3" borderId="4" xfId="0" applyNumberFormat="1" applyFont="1" applyFill="1" applyBorder="1" applyAlignment="1" applyProtection="1">
      <alignment horizontal="center" vertical="center" wrapText="1"/>
    </xf>
    <xf numFmtId="4" fontId="6" fillId="3" borderId="3" xfId="0" applyNumberFormat="1" applyFont="1" applyFill="1" applyBorder="1" applyAlignment="1">
      <alignment horizontal="right"/>
    </xf>
    <xf numFmtId="4" fontId="6" fillId="0" borderId="3" xfId="0" applyNumberFormat="1" applyFont="1" applyBorder="1" applyAlignment="1">
      <alignment horizontal="right"/>
    </xf>
    <xf numFmtId="0" fontId="11" fillId="0" borderId="0" xfId="0" applyFont="1"/>
    <xf numFmtId="4" fontId="3" fillId="2" borderId="3" xfId="0" applyNumberFormat="1" applyFont="1" applyFill="1" applyBorder="1" applyAlignment="1">
      <alignment horizontal="right"/>
    </xf>
    <xf numFmtId="4" fontId="0" fillId="0" borderId="3" xfId="0" applyNumberFormat="1" applyBorder="1"/>
    <xf numFmtId="0" fontId="10" fillId="2" borderId="3" xfId="0" applyFont="1" applyFill="1" applyBorder="1" applyAlignment="1">
      <alignment horizontal="left" vertical="center" wrapText="1" indent="1"/>
    </xf>
    <xf numFmtId="0" fontId="11" fillId="2" borderId="3" xfId="0" quotePrefix="1" applyFont="1" applyFill="1" applyBorder="1" applyAlignment="1">
      <alignment horizontal="left" vertical="center" wrapText="1"/>
    </xf>
    <xf numFmtId="4" fontId="6" fillId="2" borderId="3" xfId="0" applyNumberFormat="1" applyFont="1" applyFill="1" applyBorder="1" applyAlignment="1">
      <alignment horizontal="right"/>
    </xf>
    <xf numFmtId="0" fontId="0" fillId="0" borderId="3" xfId="0" applyBorder="1" applyAlignment="1">
      <alignment wrapText="1"/>
    </xf>
    <xf numFmtId="4" fontId="18" fillId="0" borderId="3" xfId="0" applyNumberFormat="1" applyFont="1" applyBorder="1"/>
    <xf numFmtId="0" fontId="1" fillId="4" borderId="3" xfId="0" applyFont="1" applyFill="1" applyBorder="1" applyAlignment="1">
      <alignment wrapText="1"/>
    </xf>
    <xf numFmtId="4" fontId="19" fillId="4" borderId="3" xfId="0" applyNumberFormat="1" applyFont="1" applyFill="1" applyBorder="1"/>
    <xf numFmtId="0" fontId="1" fillId="5" borderId="3" xfId="0" applyFont="1" applyFill="1" applyBorder="1" applyAlignment="1">
      <alignment wrapText="1"/>
    </xf>
    <xf numFmtId="4" fontId="19" fillId="5" borderId="3" xfId="0" applyNumberFormat="1" applyFont="1" applyFill="1" applyBorder="1"/>
    <xf numFmtId="4" fontId="6" fillId="5" borderId="3" xfId="0" applyNumberFormat="1" applyFont="1" applyFill="1" applyBorder="1" applyAlignment="1">
      <alignment horizontal="right"/>
    </xf>
    <xf numFmtId="0" fontId="1" fillId="6" borderId="3" xfId="0" applyFont="1" applyFill="1" applyBorder="1" applyAlignment="1">
      <alignment wrapText="1"/>
    </xf>
    <xf numFmtId="4" fontId="19" fillId="6" borderId="3" xfId="0" applyNumberFormat="1" applyFont="1" applyFill="1" applyBorder="1"/>
    <xf numFmtId="0" fontId="1" fillId="7" borderId="3" xfId="0" applyFont="1" applyFill="1" applyBorder="1" applyAlignment="1">
      <alignment wrapText="1"/>
    </xf>
    <xf numFmtId="4" fontId="19" fillId="7" borderId="3" xfId="0" applyNumberFormat="1" applyFont="1" applyFill="1" applyBorder="1"/>
    <xf numFmtId="0" fontId="12" fillId="0" borderId="0" xfId="0" applyFont="1" applyAlignment="1">
      <alignment wrapText="1"/>
    </xf>
    <xf numFmtId="0" fontId="9" fillId="2" borderId="0" xfId="0" applyFont="1" applyFill="1" applyBorder="1" applyAlignment="1">
      <alignment horizontal="left" vertical="center" wrapText="1"/>
    </xf>
    <xf numFmtId="0" fontId="0" fillId="0" borderId="5" xfId="0" applyBorder="1"/>
    <xf numFmtId="0" fontId="14" fillId="3" borderId="1" xfId="0" applyNumberFormat="1" applyFont="1" applyFill="1" applyBorder="1" applyAlignment="1" applyProtection="1">
      <alignment horizontal="center" vertical="center" wrapText="1"/>
    </xf>
    <xf numFmtId="0" fontId="14" fillId="3" borderId="2" xfId="0" applyNumberFormat="1" applyFont="1" applyFill="1" applyBorder="1" applyAlignment="1" applyProtection="1">
      <alignment horizontal="center" vertical="center" wrapText="1"/>
    </xf>
    <xf numFmtId="0" fontId="14" fillId="3" borderId="4" xfId="0" applyNumberFormat="1" applyFont="1" applyFill="1" applyBorder="1" applyAlignment="1" applyProtection="1">
      <alignment horizontal="center" vertical="center" wrapText="1"/>
    </xf>
    <xf numFmtId="0" fontId="4" fillId="0" borderId="5" xfId="0" applyNumberFormat="1" applyFont="1" applyFill="1" applyBorder="1" applyAlignment="1" applyProtection="1">
      <alignment horizontal="center" vertical="center" wrapText="1"/>
    </xf>
    <xf numFmtId="0" fontId="3" fillId="0" borderId="5" xfId="0" applyNumberFormat="1" applyFont="1" applyFill="1" applyBorder="1" applyAlignment="1" applyProtection="1"/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4" fillId="3" borderId="3" xfId="0" applyNumberFormat="1" applyFont="1" applyFill="1" applyBorder="1" applyAlignment="1" applyProtection="1">
      <alignment horizontal="center" vertical="center" wrapText="1"/>
    </xf>
    <xf numFmtId="0" fontId="6" fillId="3" borderId="3" xfId="0" applyNumberFormat="1" applyFont="1" applyFill="1" applyBorder="1" applyAlignment="1" applyProtection="1">
      <alignment vertical="center" wrapText="1"/>
    </xf>
    <xf numFmtId="0" fontId="0" fillId="0" borderId="0" xfId="0" applyBorder="1"/>
    <xf numFmtId="0" fontId="5" fillId="0" borderId="0" xfId="0" applyNumberFormat="1" applyFont="1" applyFill="1" applyBorder="1" applyAlignment="1" applyProtection="1">
      <alignment vertical="center" wrapText="1"/>
    </xf>
    <xf numFmtId="0" fontId="0" fillId="0" borderId="0" xfId="0" applyBorder="1" applyAlignment="1">
      <alignment horizontal="left"/>
    </xf>
    <xf numFmtId="0" fontId="0" fillId="0" borderId="0" xfId="0" applyBorder="1" applyAlignment="1">
      <alignment wrapText="1"/>
    </xf>
    <xf numFmtId="4" fontId="18" fillId="0" borderId="0" xfId="0" applyNumberFormat="1" applyFont="1" applyBorder="1"/>
    <xf numFmtId="4" fontId="3" fillId="2" borderId="0" xfId="0" applyNumberFormat="1" applyFont="1" applyFill="1" applyBorder="1" applyAlignment="1">
      <alignment horizontal="right"/>
    </xf>
    <xf numFmtId="0" fontId="9" fillId="8" borderId="1" xfId="0" applyNumberFormat="1" applyFont="1" applyFill="1" applyBorder="1" applyAlignment="1" applyProtection="1">
      <alignment horizontal="left" vertical="center" wrapText="1"/>
    </xf>
    <xf numFmtId="0" fontId="9" fillId="8" borderId="2" xfId="0" applyNumberFormat="1" applyFont="1" applyFill="1" applyBorder="1" applyAlignment="1" applyProtection="1">
      <alignment horizontal="left" vertical="center" wrapText="1"/>
    </xf>
    <xf numFmtId="0" fontId="9" fillId="8" borderId="4" xfId="0" applyNumberFormat="1" applyFont="1" applyFill="1" applyBorder="1" applyAlignment="1" applyProtection="1">
      <alignment horizontal="left" vertical="center" wrapText="1"/>
    </xf>
    <xf numFmtId="0" fontId="9" fillId="8" borderId="3" xfId="0" applyNumberFormat="1" applyFont="1" applyFill="1" applyBorder="1" applyAlignment="1" applyProtection="1">
      <alignment horizontal="left" vertical="center" wrapText="1"/>
    </xf>
    <xf numFmtId="4" fontId="3" fillId="8" borderId="3" xfId="0" applyNumberFormat="1" applyFont="1" applyFill="1" applyBorder="1" applyAlignment="1">
      <alignment horizontal="right"/>
    </xf>
    <xf numFmtId="0" fontId="9" fillId="8" borderId="3" xfId="0" quotePrefix="1" applyFont="1" applyFill="1" applyBorder="1" applyAlignment="1">
      <alignment horizontal="left" vertical="center" wrapText="1"/>
    </xf>
    <xf numFmtId="0" fontId="0" fillId="8" borderId="0" xfId="0" applyFill="1"/>
    <xf numFmtId="0" fontId="0" fillId="8" borderId="3" xfId="0" applyFill="1" applyBorder="1" applyAlignment="1">
      <alignment wrapText="1"/>
    </xf>
    <xf numFmtId="4" fontId="18" fillId="8" borderId="3" xfId="0" applyNumberFormat="1" applyFont="1" applyFill="1" applyBorder="1"/>
    <xf numFmtId="0" fontId="5" fillId="0" borderId="0" xfId="0" applyNumberFormat="1" applyFont="1" applyFill="1" applyBorder="1" applyAlignment="1" applyProtection="1">
      <alignment horizontal="center" vertical="center" wrapText="1"/>
    </xf>
    <xf numFmtId="10" fontId="6" fillId="0" borderId="3" xfId="0" applyNumberFormat="1" applyFont="1" applyFill="1" applyBorder="1" applyAlignment="1">
      <alignment horizontal="right"/>
    </xf>
    <xf numFmtId="10" fontId="6" fillId="3" borderId="3" xfId="0" applyNumberFormat="1" applyFont="1" applyFill="1" applyBorder="1" applyAlignment="1">
      <alignment horizontal="right"/>
    </xf>
    <xf numFmtId="0" fontId="9" fillId="9" borderId="3" xfId="0" quotePrefix="1" applyFont="1" applyFill="1" applyBorder="1" applyAlignment="1">
      <alignment horizontal="left" vertical="center" wrapText="1"/>
    </xf>
    <xf numFmtId="4" fontId="9" fillId="9" borderId="3" xfId="0" applyNumberFormat="1" applyFont="1" applyFill="1" applyBorder="1" applyAlignment="1">
      <alignment horizontal="right"/>
    </xf>
    <xf numFmtId="10" fontId="6" fillId="2" borderId="3" xfId="0" applyNumberFormat="1" applyFont="1" applyFill="1" applyBorder="1" applyAlignment="1">
      <alignment horizontal="right"/>
    </xf>
    <xf numFmtId="10" fontId="6" fillId="9" borderId="3" xfId="0" applyNumberFormat="1" applyFont="1" applyFill="1" applyBorder="1" applyAlignment="1">
      <alignment horizontal="right"/>
    </xf>
    <xf numFmtId="10" fontId="6" fillId="10" borderId="3" xfId="0" applyNumberFormat="1" applyFont="1" applyFill="1" applyBorder="1" applyAlignment="1">
      <alignment horizontal="right"/>
    </xf>
    <xf numFmtId="4" fontId="6" fillId="10" borderId="3" xfId="0" applyNumberFormat="1" applyFont="1" applyFill="1" applyBorder="1" applyAlignment="1">
      <alignment horizontal="right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4" fillId="3" borderId="3" xfId="0" applyNumberFormat="1" applyFont="1" applyFill="1" applyBorder="1" applyAlignment="1" applyProtection="1">
      <alignment horizontal="center" vertical="center" wrapText="1"/>
    </xf>
    <xf numFmtId="10" fontId="3" fillId="2" borderId="3" xfId="0" applyNumberFormat="1" applyFont="1" applyFill="1" applyBorder="1" applyAlignment="1">
      <alignment horizontal="right"/>
    </xf>
    <xf numFmtId="10" fontId="19" fillId="4" borderId="3" xfId="0" applyNumberFormat="1" applyFont="1" applyFill="1" applyBorder="1"/>
    <xf numFmtId="10" fontId="19" fillId="5" borderId="3" xfId="0" applyNumberFormat="1" applyFont="1" applyFill="1" applyBorder="1"/>
    <xf numFmtId="10" fontId="19" fillId="6" borderId="3" xfId="0" applyNumberFormat="1" applyFont="1" applyFill="1" applyBorder="1"/>
    <xf numFmtId="10" fontId="19" fillId="7" borderId="3" xfId="0" applyNumberFormat="1" applyFont="1" applyFill="1" applyBorder="1"/>
    <xf numFmtId="10" fontId="18" fillId="0" borderId="3" xfId="0" applyNumberFormat="1" applyFont="1" applyBorder="1"/>
    <xf numFmtId="10" fontId="18" fillId="8" borderId="3" xfId="0" applyNumberFormat="1" applyFont="1" applyFill="1" applyBorder="1"/>
    <xf numFmtId="4" fontId="0" fillId="0" borderId="0" xfId="0" applyNumberFormat="1"/>
    <xf numFmtId="0" fontId="21" fillId="0" borderId="0" xfId="0" applyFont="1"/>
    <xf numFmtId="0" fontId="22" fillId="2" borderId="0" xfId="0" applyFont="1" applyFill="1" applyBorder="1" applyAlignment="1">
      <alignment horizontal="left" vertical="center" wrapText="1"/>
    </xf>
    <xf numFmtId="0" fontId="0" fillId="9" borderId="0" xfId="0" applyFill="1"/>
    <xf numFmtId="4" fontId="3" fillId="9" borderId="3" xfId="0" applyNumberFormat="1" applyFont="1" applyFill="1" applyBorder="1" applyAlignment="1">
      <alignment horizontal="right"/>
    </xf>
    <xf numFmtId="4" fontId="6" fillId="9" borderId="3" xfId="0" applyNumberFormat="1" applyFont="1" applyFill="1" applyBorder="1" applyAlignment="1">
      <alignment horizontal="right"/>
    </xf>
    <xf numFmtId="0" fontId="0" fillId="0" borderId="0" xfId="0" applyFill="1"/>
    <xf numFmtId="0" fontId="9" fillId="0" borderId="3" xfId="0" quotePrefix="1" applyFont="1" applyFill="1" applyBorder="1" applyAlignment="1">
      <alignment horizontal="left" vertical="center" wrapText="1"/>
    </xf>
    <xf numFmtId="4" fontId="3" fillId="0" borderId="3" xfId="0" applyNumberFormat="1" applyFont="1" applyFill="1" applyBorder="1" applyAlignment="1">
      <alignment horizontal="right"/>
    </xf>
    <xf numFmtId="4" fontId="6" fillId="0" borderId="3" xfId="0" applyNumberFormat="1" applyFont="1" applyFill="1" applyBorder="1" applyAlignment="1">
      <alignment horizontal="right"/>
    </xf>
    <xf numFmtId="0" fontId="11" fillId="3" borderId="3" xfId="0" applyNumberFormat="1" applyFont="1" applyFill="1" applyBorder="1" applyAlignment="1" applyProtection="1">
      <alignment horizontal="center" vertical="center" wrapText="1"/>
    </xf>
    <xf numFmtId="4" fontId="11" fillId="6" borderId="3" xfId="0" applyNumberFormat="1" applyFont="1" applyFill="1" applyBorder="1"/>
    <xf numFmtId="4" fontId="11" fillId="7" borderId="3" xfId="0" applyNumberFormat="1" applyFont="1" applyFill="1" applyBorder="1"/>
    <xf numFmtId="0" fontId="11" fillId="2" borderId="3" xfId="0" applyNumberFormat="1" applyFont="1" applyFill="1" applyBorder="1" applyAlignment="1" applyProtection="1">
      <alignment horizontal="center" vertical="center" wrapText="1"/>
    </xf>
    <xf numFmtId="0" fontId="11" fillId="0" borderId="3" xfId="0" quotePrefix="1" applyNumberFormat="1" applyFont="1" applyFill="1" applyBorder="1" applyAlignment="1" applyProtection="1">
      <alignment horizontal="center" vertical="center" wrapText="1"/>
    </xf>
    <xf numFmtId="4" fontId="11" fillId="3" borderId="3" xfId="0" applyNumberFormat="1" applyFont="1" applyFill="1" applyBorder="1" applyAlignment="1">
      <alignment horizontal="right"/>
    </xf>
    <xf numFmtId="10" fontId="11" fillId="3" borderId="3" xfId="0" applyNumberFormat="1" applyFont="1" applyFill="1" applyBorder="1" applyAlignment="1">
      <alignment horizontal="right"/>
    </xf>
    <xf numFmtId="4" fontId="11" fillId="0" borderId="3" xfId="0" applyNumberFormat="1" applyFont="1" applyFill="1" applyBorder="1" applyAlignment="1">
      <alignment horizontal="right"/>
    </xf>
    <xf numFmtId="10" fontId="11" fillId="0" borderId="3" xfId="0" applyNumberFormat="1" applyFont="1" applyFill="1" applyBorder="1" applyAlignment="1">
      <alignment horizontal="right"/>
    </xf>
    <xf numFmtId="4" fontId="11" fillId="0" borderId="3" xfId="0" applyNumberFormat="1" applyFont="1" applyFill="1" applyBorder="1" applyAlignment="1" applyProtection="1">
      <alignment horizontal="right" wrapText="1"/>
    </xf>
    <xf numFmtId="4" fontId="11" fillId="0" borderId="3" xfId="0" applyNumberFormat="1" applyFont="1" applyBorder="1" applyAlignment="1">
      <alignment horizontal="right"/>
    </xf>
    <xf numFmtId="0" fontId="11" fillId="0" borderId="3" xfId="0" applyNumberFormat="1" applyFont="1" applyFill="1" applyBorder="1" applyAlignment="1" applyProtection="1">
      <alignment horizontal="left" vertical="center" wrapText="1"/>
    </xf>
    <xf numFmtId="0" fontId="9" fillId="0" borderId="3" xfId="0" applyNumberFormat="1" applyFont="1" applyFill="1" applyBorder="1" applyAlignment="1" applyProtection="1">
      <alignment vertical="center" wrapText="1"/>
    </xf>
    <xf numFmtId="0" fontId="6" fillId="3" borderId="3" xfId="0" applyNumberFormat="1" applyFont="1" applyFill="1" applyBorder="1" applyAlignment="1" applyProtection="1">
      <alignment horizontal="left"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7" fillId="0" borderId="5" xfId="0" applyNumberFormat="1" applyFont="1" applyFill="1" applyBorder="1" applyAlignment="1" applyProtection="1">
      <alignment horizontal="left" wrapText="1"/>
    </xf>
    <xf numFmtId="0" fontId="6" fillId="0" borderId="3" xfId="0" quotePrefix="1" applyFont="1" applyBorder="1" applyAlignment="1">
      <alignment horizontal="center" wrapText="1"/>
    </xf>
    <xf numFmtId="0" fontId="11" fillId="0" borderId="0" xfId="0" applyNumberFormat="1" applyFont="1" applyFill="1" applyBorder="1" applyAlignment="1" applyProtection="1">
      <alignment horizontal="left" vertical="center" wrapText="1"/>
    </xf>
    <xf numFmtId="0" fontId="11" fillId="0" borderId="1" xfId="0" quotePrefix="1" applyNumberFormat="1" applyFont="1" applyFill="1" applyBorder="1" applyAlignment="1" applyProtection="1">
      <alignment horizontal="left" vertical="center" wrapText="1"/>
    </xf>
    <xf numFmtId="0" fontId="9" fillId="0" borderId="2" xfId="0" applyNumberFormat="1" applyFont="1" applyFill="1" applyBorder="1" applyAlignment="1" applyProtection="1">
      <alignment vertical="center" wrapText="1"/>
    </xf>
    <xf numFmtId="0" fontId="11" fillId="0" borderId="1" xfId="0" quotePrefix="1" applyFont="1" applyBorder="1" applyAlignment="1">
      <alignment horizontal="left" vertical="center"/>
    </xf>
    <xf numFmtId="0" fontId="9" fillId="0" borderId="2" xfId="0" applyNumberFormat="1" applyFont="1" applyFill="1" applyBorder="1" applyAlignment="1" applyProtection="1">
      <alignment vertical="center"/>
    </xf>
    <xf numFmtId="0" fontId="11" fillId="0" borderId="0" xfId="0" applyNumberFormat="1" applyFont="1" applyFill="1" applyBorder="1" applyAlignment="1" applyProtection="1">
      <alignment horizontal="left" vertical="top" wrapText="1"/>
    </xf>
    <xf numFmtId="0" fontId="11" fillId="3" borderId="1" xfId="0" applyNumberFormat="1" applyFont="1" applyFill="1" applyBorder="1" applyAlignment="1" applyProtection="1">
      <alignment horizontal="left" vertical="center" wrapText="1"/>
    </xf>
    <xf numFmtId="0" fontId="9" fillId="3" borderId="2" xfId="0" applyNumberFormat="1" applyFont="1" applyFill="1" applyBorder="1" applyAlignment="1" applyProtection="1">
      <alignment vertical="center" wrapText="1"/>
    </xf>
    <xf numFmtId="0" fontId="9" fillId="3" borderId="2" xfId="0" applyNumberFormat="1" applyFont="1" applyFill="1" applyBorder="1" applyAlignment="1" applyProtection="1">
      <alignment vertical="center"/>
    </xf>
    <xf numFmtId="0" fontId="11" fillId="0" borderId="1" xfId="0" applyNumberFormat="1" applyFont="1" applyFill="1" applyBorder="1" applyAlignment="1" applyProtection="1">
      <alignment horizontal="left" vertical="center" wrapText="1"/>
    </xf>
    <xf numFmtId="0" fontId="6" fillId="0" borderId="1" xfId="0" quotePrefix="1" applyFont="1" applyBorder="1" applyAlignment="1">
      <alignment horizontal="center" wrapText="1"/>
    </xf>
    <xf numFmtId="0" fontId="6" fillId="0" borderId="2" xfId="0" quotePrefix="1" applyFont="1" applyBorder="1" applyAlignment="1">
      <alignment horizontal="center" wrapText="1"/>
    </xf>
    <xf numFmtId="0" fontId="6" fillId="0" borderId="4" xfId="0" quotePrefix="1" applyFont="1" applyBorder="1" applyAlignment="1">
      <alignment horizontal="center" wrapText="1"/>
    </xf>
    <xf numFmtId="0" fontId="11" fillId="0" borderId="1" xfId="0" quotePrefix="1" applyFont="1" applyFill="1" applyBorder="1" applyAlignment="1">
      <alignment horizontal="left" vertical="center"/>
    </xf>
    <xf numFmtId="0" fontId="1" fillId="0" borderId="0" xfId="0" applyFont="1" applyBorder="1" applyAlignment="1">
      <alignment horizontal="left" vertical="top" wrapText="1"/>
    </xf>
    <xf numFmtId="0" fontId="11" fillId="3" borderId="1" xfId="0" quotePrefix="1" applyNumberFormat="1" applyFont="1" applyFill="1" applyBorder="1" applyAlignment="1" applyProtection="1">
      <alignment horizontal="left" vertical="center" wrapText="1"/>
    </xf>
    <xf numFmtId="0" fontId="11" fillId="3" borderId="3" xfId="0" quotePrefix="1" applyNumberFormat="1" applyFont="1" applyFill="1" applyBorder="1" applyAlignment="1" applyProtection="1">
      <alignment horizontal="left" vertical="center" wrapText="1"/>
    </xf>
    <xf numFmtId="0" fontId="9" fillId="3" borderId="3" xfId="0" applyNumberFormat="1" applyFont="1" applyFill="1" applyBorder="1" applyAlignment="1" applyProtection="1">
      <alignment vertical="center" wrapText="1"/>
    </xf>
    <xf numFmtId="0" fontId="16" fillId="0" borderId="0" xfId="0" applyNumberFormat="1" applyFont="1" applyFill="1" applyBorder="1" applyAlignment="1" applyProtection="1">
      <alignment horizontal="left" vertical="center" wrapText="1"/>
    </xf>
    <xf numFmtId="0" fontId="7" fillId="0" borderId="0" xfId="0" quotePrefix="1" applyNumberFormat="1" applyFont="1" applyFill="1" applyBorder="1" applyAlignment="1" applyProtection="1">
      <alignment horizontal="left" wrapText="1"/>
    </xf>
    <xf numFmtId="0" fontId="9" fillId="2" borderId="1" xfId="0" applyNumberFormat="1" applyFont="1" applyFill="1" applyBorder="1" applyAlignment="1" applyProtection="1">
      <alignment horizontal="left" vertical="center" wrapText="1"/>
    </xf>
    <xf numFmtId="0" fontId="9" fillId="2" borderId="2" xfId="0" applyNumberFormat="1" applyFont="1" applyFill="1" applyBorder="1" applyAlignment="1" applyProtection="1">
      <alignment horizontal="left" vertical="center" wrapText="1"/>
    </xf>
    <xf numFmtId="0" fontId="11" fillId="2" borderId="1" xfId="0" applyNumberFormat="1" applyFont="1" applyFill="1" applyBorder="1" applyAlignment="1" applyProtection="1">
      <alignment horizontal="left" vertical="center" wrapText="1"/>
    </xf>
    <xf numFmtId="0" fontId="11" fillId="2" borderId="2" xfId="0" applyNumberFormat="1" applyFont="1" applyFill="1" applyBorder="1" applyAlignment="1" applyProtection="1">
      <alignment horizontal="left" vertical="center" wrapText="1"/>
    </xf>
    <xf numFmtId="0" fontId="9" fillId="8" borderId="1" xfId="0" applyNumberFormat="1" applyFont="1" applyFill="1" applyBorder="1" applyAlignment="1" applyProtection="1">
      <alignment horizontal="left" vertical="center" wrapText="1"/>
    </xf>
    <xf numFmtId="0" fontId="9" fillId="8" borderId="2" xfId="0" applyNumberFormat="1" applyFont="1" applyFill="1" applyBorder="1" applyAlignment="1" applyProtection="1">
      <alignment horizontal="left" vertical="center" wrapText="1"/>
    </xf>
    <xf numFmtId="0" fontId="9" fillId="0" borderId="1" xfId="0" applyNumberFormat="1" applyFont="1" applyFill="1" applyBorder="1" applyAlignment="1" applyProtection="1">
      <alignment horizontal="left" vertical="center" wrapText="1"/>
    </xf>
    <xf numFmtId="0" fontId="9" fillId="0" borderId="2" xfId="0" applyNumberFormat="1" applyFont="1" applyFill="1" applyBorder="1" applyAlignment="1" applyProtection="1">
      <alignment horizontal="left" vertical="center" wrapText="1"/>
    </xf>
    <xf numFmtId="0" fontId="9" fillId="9" borderId="1" xfId="0" applyNumberFormat="1" applyFont="1" applyFill="1" applyBorder="1" applyAlignment="1" applyProtection="1">
      <alignment horizontal="left" vertical="center" wrapText="1"/>
    </xf>
    <xf numFmtId="0" fontId="9" fillId="9" borderId="2" xfId="0" applyNumberFormat="1" applyFont="1" applyFill="1" applyBorder="1" applyAlignment="1" applyProtection="1">
      <alignment horizontal="left" vertical="center" wrapText="1"/>
    </xf>
    <xf numFmtId="0" fontId="11" fillId="2" borderId="4" xfId="0" applyNumberFormat="1" applyFont="1" applyFill="1" applyBorder="1" applyAlignment="1" applyProtection="1">
      <alignment horizontal="left" vertical="center" wrapText="1"/>
    </xf>
    <xf numFmtId="0" fontId="9" fillId="8" borderId="1" xfId="0" quotePrefix="1" applyFont="1" applyFill="1" applyBorder="1" applyAlignment="1">
      <alignment horizontal="left" vertical="center"/>
    </xf>
    <xf numFmtId="0" fontId="9" fillId="8" borderId="2" xfId="0" quotePrefix="1" applyFont="1" applyFill="1" applyBorder="1" applyAlignment="1">
      <alignment horizontal="left" vertical="center"/>
    </xf>
    <xf numFmtId="0" fontId="9" fillId="8" borderId="4" xfId="0" quotePrefix="1" applyFont="1" applyFill="1" applyBorder="1" applyAlignment="1">
      <alignment horizontal="left" vertical="center"/>
    </xf>
    <xf numFmtId="0" fontId="9" fillId="2" borderId="1" xfId="0" quotePrefix="1" applyFont="1" applyFill="1" applyBorder="1" applyAlignment="1">
      <alignment horizontal="left" vertical="center"/>
    </xf>
    <xf numFmtId="0" fontId="9" fillId="2" borderId="2" xfId="0" quotePrefix="1" applyFont="1" applyFill="1" applyBorder="1" applyAlignment="1">
      <alignment horizontal="left" vertical="center"/>
    </xf>
    <xf numFmtId="0" fontId="9" fillId="2" borderId="4" xfId="0" quotePrefix="1" applyFont="1" applyFill="1" applyBorder="1" applyAlignment="1">
      <alignment horizontal="left" vertical="center"/>
    </xf>
    <xf numFmtId="0" fontId="9" fillId="2" borderId="4" xfId="0" applyNumberFormat="1" applyFont="1" applyFill="1" applyBorder="1" applyAlignment="1" applyProtection="1">
      <alignment horizontal="left" vertical="center" wrapText="1"/>
    </xf>
    <xf numFmtId="0" fontId="9" fillId="9" borderId="4" xfId="0" applyNumberFormat="1" applyFont="1" applyFill="1" applyBorder="1" applyAlignment="1" applyProtection="1">
      <alignment horizontal="left" vertical="center" wrapText="1"/>
    </xf>
    <xf numFmtId="0" fontId="14" fillId="3" borderId="3" xfId="0" applyNumberFormat="1" applyFont="1" applyFill="1" applyBorder="1" applyAlignment="1" applyProtection="1">
      <alignment horizontal="center" vertical="center" wrapText="1"/>
    </xf>
    <xf numFmtId="0" fontId="11" fillId="2" borderId="1" xfId="0" applyNumberFormat="1" applyFont="1" applyFill="1" applyBorder="1" applyAlignment="1" applyProtection="1">
      <alignment horizontal="center" vertical="center" wrapText="1"/>
    </xf>
    <xf numFmtId="0" fontId="11" fillId="2" borderId="2" xfId="0" applyNumberFormat="1" applyFont="1" applyFill="1" applyBorder="1" applyAlignment="1" applyProtection="1">
      <alignment horizontal="center" vertical="center" wrapText="1"/>
    </xf>
    <xf numFmtId="0" fontId="11" fillId="2" borderId="4" xfId="0" applyNumberFormat="1" applyFont="1" applyFill="1" applyBorder="1" applyAlignment="1" applyProtection="1">
      <alignment horizontal="center" vertical="center" wrapText="1"/>
    </xf>
    <xf numFmtId="0" fontId="22" fillId="2" borderId="0" xfId="0" applyFont="1" applyFill="1" applyBorder="1" applyAlignment="1">
      <alignment horizontal="center" vertical="center" wrapText="1"/>
    </xf>
    <xf numFmtId="0" fontId="6" fillId="3" borderId="1" xfId="0" applyNumberFormat="1" applyFont="1" applyFill="1" applyBorder="1" applyAlignment="1" applyProtection="1">
      <alignment horizontal="center" vertical="center" wrapText="1"/>
    </xf>
    <xf numFmtId="0" fontId="6" fillId="3" borderId="2" xfId="0" applyNumberFormat="1" applyFont="1" applyFill="1" applyBorder="1" applyAlignment="1" applyProtection="1">
      <alignment horizontal="center" vertical="center" wrapText="1"/>
    </xf>
    <xf numFmtId="0" fontId="6" fillId="3" borderId="4" xfId="0" applyNumberFormat="1" applyFont="1" applyFill="1" applyBorder="1" applyAlignment="1" applyProtection="1">
      <alignment horizontal="center" vertical="center" wrapText="1"/>
    </xf>
    <xf numFmtId="0" fontId="0" fillId="8" borderId="3" xfId="0" applyFill="1" applyBorder="1" applyAlignment="1">
      <alignment horizontal="left"/>
    </xf>
    <xf numFmtId="0" fontId="0" fillId="0" borderId="3" xfId="0" applyBorder="1" applyAlignment="1">
      <alignment horizontal="left"/>
    </xf>
    <xf numFmtId="0" fontId="1" fillId="5" borderId="3" xfId="0" applyFont="1" applyFill="1" applyBorder="1" applyAlignment="1">
      <alignment horizontal="left"/>
    </xf>
    <xf numFmtId="0" fontId="1" fillId="5" borderId="1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left"/>
    </xf>
    <xf numFmtId="0" fontId="1" fillId="5" borderId="4" xfId="0" applyFont="1" applyFill="1" applyBorder="1" applyAlignment="1">
      <alignment horizontal="left"/>
    </xf>
    <xf numFmtId="0" fontId="1" fillId="7" borderId="3" xfId="0" applyFont="1" applyFill="1" applyBorder="1" applyAlignment="1">
      <alignment horizontal="left"/>
    </xf>
    <xf numFmtId="0" fontId="7" fillId="0" borderId="0" xfId="0" applyFont="1" applyAlignment="1">
      <alignment horizontal="center" wrapText="1"/>
    </xf>
    <xf numFmtId="0" fontId="1" fillId="6" borderId="3" xfId="0" applyFont="1" applyFill="1" applyBorder="1" applyAlignment="1">
      <alignment horizontal="left"/>
    </xf>
    <xf numFmtId="0" fontId="20" fillId="0" borderId="0" xfId="0" applyFont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O53"/>
  <sheetViews>
    <sheetView tabSelected="1" zoomScale="90" zoomScaleNormal="90" workbookViewId="0">
      <selection activeCell="B21" sqref="B21:J21"/>
    </sheetView>
  </sheetViews>
  <sheetFormatPr defaultRowHeight="15" x14ac:dyDescent="0.25"/>
  <cols>
    <col min="1" max="1" width="5.85546875" customWidth="1"/>
    <col min="6" max="9" width="25.28515625" customWidth="1"/>
    <col min="10" max="10" width="21.140625" customWidth="1"/>
    <col min="12" max="12" width="12.5703125" bestFit="1" customWidth="1"/>
  </cols>
  <sheetData>
    <row r="1" spans="1:12" x14ac:dyDescent="0.25">
      <c r="A1" s="41" t="s">
        <v>237</v>
      </c>
    </row>
    <row r="2" spans="1:12" x14ac:dyDescent="0.25">
      <c r="A2" s="41" t="s">
        <v>238</v>
      </c>
    </row>
    <row r="3" spans="1:12" x14ac:dyDescent="0.25">
      <c r="A3" s="41" t="s">
        <v>239</v>
      </c>
    </row>
    <row r="5" spans="1:12" ht="42" customHeight="1" x14ac:dyDescent="0.25">
      <c r="B5" s="126" t="s">
        <v>274</v>
      </c>
      <c r="C5" s="126"/>
      <c r="D5" s="126"/>
      <c r="E5" s="126"/>
      <c r="F5" s="126"/>
      <c r="G5" s="126"/>
      <c r="H5" s="126"/>
      <c r="I5" s="126"/>
      <c r="J5" s="126"/>
    </row>
    <row r="6" spans="1:12" ht="18" customHeight="1" x14ac:dyDescent="0.25">
      <c r="B6" s="2"/>
      <c r="C6" s="2"/>
      <c r="D6" s="2"/>
      <c r="E6" s="2"/>
      <c r="F6" s="2"/>
      <c r="G6" s="2"/>
      <c r="H6" s="2"/>
      <c r="I6" s="2"/>
      <c r="J6" s="2"/>
    </row>
    <row r="7" spans="1:12" ht="15.75" customHeight="1" x14ac:dyDescent="0.25">
      <c r="B7" s="126" t="s">
        <v>12</v>
      </c>
      <c r="C7" s="126"/>
      <c r="D7" s="126"/>
      <c r="E7" s="126"/>
      <c r="F7" s="126"/>
      <c r="G7" s="126"/>
      <c r="H7" s="126"/>
      <c r="I7" s="126"/>
      <c r="J7" s="126"/>
    </row>
    <row r="8" spans="1:12" ht="21.6" customHeight="1" x14ac:dyDescent="0.25">
      <c r="B8" s="147"/>
      <c r="C8" s="147"/>
      <c r="D8" s="147"/>
      <c r="E8" s="19"/>
      <c r="F8" s="19"/>
      <c r="G8" s="19"/>
      <c r="H8" s="19"/>
      <c r="I8" s="3"/>
      <c r="J8" s="3"/>
    </row>
    <row r="9" spans="1:12" ht="18" customHeight="1" x14ac:dyDescent="0.25">
      <c r="B9" s="126" t="s">
        <v>241</v>
      </c>
      <c r="C9" s="126"/>
      <c r="D9" s="126"/>
      <c r="E9" s="126"/>
      <c r="F9" s="126"/>
      <c r="G9" s="126"/>
      <c r="H9" s="126"/>
      <c r="I9" s="126"/>
      <c r="J9" s="126"/>
    </row>
    <row r="10" spans="1:12" ht="18" customHeight="1" x14ac:dyDescent="0.25">
      <c r="B10" s="32"/>
      <c r="C10" s="34"/>
      <c r="D10" s="34"/>
      <c r="E10" s="34"/>
      <c r="F10" s="34"/>
      <c r="G10" s="34"/>
      <c r="H10" s="34"/>
      <c r="I10" s="34"/>
      <c r="J10" s="34"/>
    </row>
    <row r="11" spans="1:12" x14ac:dyDescent="0.25">
      <c r="B11" s="127"/>
      <c r="C11" s="127"/>
      <c r="D11" s="127"/>
      <c r="E11" s="127"/>
      <c r="F11" s="127"/>
      <c r="G11" s="4"/>
      <c r="H11" s="4"/>
      <c r="I11" s="4"/>
      <c r="J11" s="20" t="s">
        <v>244</v>
      </c>
    </row>
    <row r="12" spans="1:12" x14ac:dyDescent="0.25">
      <c r="B12" s="139"/>
      <c r="C12" s="140"/>
      <c r="D12" s="140"/>
      <c r="E12" s="140"/>
      <c r="F12" s="141"/>
      <c r="G12" s="115" t="s">
        <v>275</v>
      </c>
      <c r="H12" s="115" t="s">
        <v>266</v>
      </c>
      <c r="I12" s="116" t="s">
        <v>267</v>
      </c>
      <c r="J12" s="116" t="s">
        <v>276</v>
      </c>
    </row>
    <row r="13" spans="1:12" x14ac:dyDescent="0.25">
      <c r="B13" s="135" t="s">
        <v>0</v>
      </c>
      <c r="C13" s="136"/>
      <c r="D13" s="136"/>
      <c r="E13" s="136"/>
      <c r="F13" s="137"/>
      <c r="G13" s="117">
        <f>G14+G15</f>
        <v>2422000</v>
      </c>
      <c r="H13" s="117">
        <f>H14</f>
        <v>21300</v>
      </c>
      <c r="I13" s="118">
        <f>IF(G13,H13/G13,0)</f>
        <v>8.7943848059455001E-3</v>
      </c>
      <c r="J13" s="117">
        <f>J14</f>
        <v>2443300</v>
      </c>
      <c r="L13" s="102"/>
    </row>
    <row r="14" spans="1:12" x14ac:dyDescent="0.25">
      <c r="B14" s="138" t="s">
        <v>40</v>
      </c>
      <c r="C14" s="131"/>
      <c r="D14" s="131"/>
      <c r="E14" s="131"/>
      <c r="F14" s="133"/>
      <c r="G14" s="119">
        <v>2422000</v>
      </c>
      <c r="H14" s="119">
        <v>21300</v>
      </c>
      <c r="I14" s="120">
        <f>IF(G14,H14/G14,0)</f>
        <v>8.7943848059455001E-3</v>
      </c>
      <c r="J14" s="119">
        <f>G14+H14</f>
        <v>2443300</v>
      </c>
    </row>
    <row r="15" spans="1:12" x14ac:dyDescent="0.25">
      <c r="B15" s="142" t="s">
        <v>45</v>
      </c>
      <c r="C15" s="133"/>
      <c r="D15" s="133"/>
      <c r="E15" s="133"/>
      <c r="F15" s="133"/>
      <c r="G15" s="119">
        <v>0</v>
      </c>
      <c r="H15" s="119">
        <v>0</v>
      </c>
      <c r="I15" s="120">
        <f t="shared" ref="I15:I19" si="0">IF(G15,H15/G15,0)</f>
        <v>0</v>
      </c>
      <c r="J15" s="119">
        <v>0</v>
      </c>
    </row>
    <row r="16" spans="1:12" x14ac:dyDescent="0.25">
      <c r="B16" s="21" t="s">
        <v>1</v>
      </c>
      <c r="C16" s="33"/>
      <c r="D16" s="33"/>
      <c r="E16" s="33"/>
      <c r="F16" s="33"/>
      <c r="G16" s="117">
        <f>G17+G18</f>
        <v>2422000</v>
      </c>
      <c r="H16" s="117">
        <v>21300</v>
      </c>
      <c r="I16" s="120">
        <f t="shared" si="0"/>
        <v>8.7943848059455001E-3</v>
      </c>
      <c r="J16" s="117">
        <f>J17+J18</f>
        <v>2443300</v>
      </c>
    </row>
    <row r="17" spans="1:41" x14ac:dyDescent="0.25">
      <c r="B17" s="130" t="s">
        <v>41</v>
      </c>
      <c r="C17" s="131"/>
      <c r="D17" s="131"/>
      <c r="E17" s="131"/>
      <c r="F17" s="131"/>
      <c r="G17" s="119">
        <v>2338100</v>
      </c>
      <c r="H17" s="119">
        <v>21300</v>
      </c>
      <c r="I17" s="120">
        <f t="shared" si="0"/>
        <v>9.1099610795090033E-3</v>
      </c>
      <c r="J17" s="121">
        <f>G17+H17</f>
        <v>2359400</v>
      </c>
    </row>
    <row r="18" spans="1:41" x14ac:dyDescent="0.25">
      <c r="B18" s="132" t="s">
        <v>42</v>
      </c>
      <c r="C18" s="133"/>
      <c r="D18" s="133"/>
      <c r="E18" s="133"/>
      <c r="F18" s="133"/>
      <c r="G18" s="122">
        <v>83900</v>
      </c>
      <c r="H18" s="122">
        <v>0</v>
      </c>
      <c r="I18" s="120">
        <f t="shared" si="0"/>
        <v>0</v>
      </c>
      <c r="J18" s="121">
        <f>G18+H18</f>
        <v>83900</v>
      </c>
    </row>
    <row r="19" spans="1:41" x14ac:dyDescent="0.25">
      <c r="B19" s="144" t="s">
        <v>46</v>
      </c>
      <c r="C19" s="136"/>
      <c r="D19" s="136"/>
      <c r="E19" s="136"/>
      <c r="F19" s="136"/>
      <c r="G19" s="117">
        <f t="shared" ref="G19" si="1">G13-G16</f>
        <v>0</v>
      </c>
      <c r="H19" s="117">
        <f>H13-H16</f>
        <v>0</v>
      </c>
      <c r="I19" s="118">
        <f t="shared" si="0"/>
        <v>0</v>
      </c>
      <c r="J19" s="117">
        <f>J13-J16</f>
        <v>0</v>
      </c>
    </row>
    <row r="20" spans="1:41" ht="18" x14ac:dyDescent="0.25">
      <c r="B20" s="19"/>
      <c r="C20" s="17"/>
      <c r="D20" s="17"/>
      <c r="E20" s="17"/>
      <c r="F20" s="17"/>
      <c r="G20" s="17"/>
      <c r="H20" s="18"/>
      <c r="I20" s="18"/>
      <c r="J20" s="18"/>
    </row>
    <row r="21" spans="1:41" ht="15.75" x14ac:dyDescent="0.25">
      <c r="B21" s="126" t="s">
        <v>242</v>
      </c>
      <c r="C21" s="126"/>
      <c r="D21" s="126"/>
      <c r="E21" s="126"/>
      <c r="F21" s="126"/>
      <c r="G21" s="126"/>
      <c r="H21" s="126"/>
      <c r="I21" s="126"/>
      <c r="J21" s="126"/>
    </row>
    <row r="22" spans="1:41" ht="18" customHeight="1" x14ac:dyDescent="0.25">
      <c r="B22" s="127"/>
      <c r="C22" s="127"/>
      <c r="D22" s="127"/>
      <c r="E22" s="127"/>
      <c r="F22" s="127"/>
      <c r="G22" s="64"/>
      <c r="H22" s="65"/>
      <c r="I22" s="65"/>
      <c r="J22" s="65"/>
    </row>
    <row r="23" spans="1:41" x14ac:dyDescent="0.25">
      <c r="B23" s="128"/>
      <c r="C23" s="128"/>
      <c r="D23" s="128"/>
      <c r="E23" s="128"/>
      <c r="F23" s="128"/>
      <c r="G23" s="1" t="s">
        <v>275</v>
      </c>
      <c r="H23" s="1" t="s">
        <v>266</v>
      </c>
      <c r="I23" s="24" t="s">
        <v>267</v>
      </c>
      <c r="J23" s="24" t="s">
        <v>276</v>
      </c>
    </row>
    <row r="24" spans="1:41" ht="15.75" customHeight="1" x14ac:dyDescent="0.25">
      <c r="A24" s="25"/>
      <c r="B24" s="123" t="s">
        <v>43</v>
      </c>
      <c r="C24" s="123"/>
      <c r="D24" s="123"/>
      <c r="E24" s="123"/>
      <c r="F24" s="123"/>
      <c r="G24" s="40">
        <v>0</v>
      </c>
      <c r="H24" s="40">
        <v>0</v>
      </c>
      <c r="I24" s="85">
        <f>IF(G24,H24/G24,0)</f>
        <v>0</v>
      </c>
      <c r="J24" s="40">
        <v>0</v>
      </c>
    </row>
    <row r="25" spans="1:41" x14ac:dyDescent="0.25">
      <c r="A25" s="25"/>
      <c r="B25" s="123" t="s">
        <v>44</v>
      </c>
      <c r="C25" s="124"/>
      <c r="D25" s="124"/>
      <c r="E25" s="124"/>
      <c r="F25" s="124"/>
      <c r="G25" s="40">
        <v>0</v>
      </c>
      <c r="H25" s="40">
        <v>0</v>
      </c>
      <c r="I25" s="85">
        <f t="shared" ref="I25:I27" si="2">IF(G25,H25/G25,0)</f>
        <v>0</v>
      </c>
      <c r="J25" s="40">
        <v>0</v>
      </c>
    </row>
    <row r="26" spans="1:41" s="35" customFormat="1" ht="15" customHeight="1" x14ac:dyDescent="0.25">
      <c r="A26" s="25"/>
      <c r="B26" s="125" t="s">
        <v>245</v>
      </c>
      <c r="C26" s="125"/>
      <c r="D26" s="125"/>
      <c r="E26" s="125"/>
      <c r="F26" s="125"/>
      <c r="G26" s="39">
        <v>0</v>
      </c>
      <c r="H26" s="39">
        <v>0</v>
      </c>
      <c r="I26" s="86">
        <f t="shared" si="2"/>
        <v>0</v>
      </c>
      <c r="J26" s="39">
        <v>0</v>
      </c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</row>
    <row r="27" spans="1:41" x14ac:dyDescent="0.25">
      <c r="A27" s="25"/>
      <c r="B27" s="145" t="s">
        <v>246</v>
      </c>
      <c r="C27" s="146"/>
      <c r="D27" s="146"/>
      <c r="E27" s="146"/>
      <c r="F27" s="146"/>
      <c r="G27" s="39">
        <f t="shared" ref="G27" si="3">G19</f>
        <v>0</v>
      </c>
      <c r="H27" s="39">
        <v>0</v>
      </c>
      <c r="I27" s="86">
        <f t="shared" si="2"/>
        <v>0</v>
      </c>
      <c r="J27" s="39">
        <v>0</v>
      </c>
    </row>
    <row r="28" spans="1:41" ht="15.75" x14ac:dyDescent="0.25">
      <c r="B28" s="14"/>
      <c r="C28" s="15"/>
      <c r="D28" s="15"/>
      <c r="E28" s="15"/>
      <c r="F28" s="15"/>
      <c r="G28" s="16"/>
      <c r="H28" s="16"/>
      <c r="I28" s="16"/>
      <c r="J28" s="16"/>
    </row>
    <row r="29" spans="1:41" ht="15.75" hidden="1" x14ac:dyDescent="0.25">
      <c r="B29" s="148" t="s">
        <v>48</v>
      </c>
      <c r="C29" s="148"/>
      <c r="D29" s="148"/>
      <c r="E29" s="148"/>
      <c r="F29" s="148"/>
      <c r="G29" s="148"/>
      <c r="H29" s="148"/>
      <c r="I29" s="148"/>
      <c r="J29" s="148"/>
    </row>
    <row r="30" spans="1:41" ht="15.75" hidden="1" x14ac:dyDescent="0.25">
      <c r="B30" s="14"/>
      <c r="C30" s="15"/>
      <c r="D30" s="15"/>
      <c r="E30" s="15"/>
      <c r="F30" s="15"/>
      <c r="G30" s="16"/>
      <c r="H30" s="16"/>
      <c r="I30" s="16"/>
      <c r="J30" s="16"/>
    </row>
    <row r="31" spans="1:41" ht="15" hidden="1" customHeight="1" x14ac:dyDescent="0.25">
      <c r="B31" s="134" t="s">
        <v>39</v>
      </c>
      <c r="C31" s="134"/>
      <c r="D31" s="134"/>
      <c r="E31" s="134"/>
      <c r="F31" s="134"/>
      <c r="G31" s="134"/>
      <c r="H31" s="134"/>
      <c r="I31" s="134"/>
      <c r="J31" s="134"/>
    </row>
    <row r="32" spans="1:41" hidden="1" x14ac:dyDescent="0.25">
      <c r="B32" s="31"/>
      <c r="C32" s="31"/>
      <c r="D32" s="31"/>
      <c r="E32" s="31"/>
      <c r="F32" s="31"/>
      <c r="G32" s="31"/>
      <c r="H32" s="31"/>
      <c r="I32" s="31"/>
      <c r="J32" s="31"/>
    </row>
    <row r="33" spans="2:10" ht="15" hidden="1" customHeight="1" x14ac:dyDescent="0.25">
      <c r="B33" s="134" t="s">
        <v>47</v>
      </c>
      <c r="C33" s="134"/>
      <c r="D33" s="134"/>
      <c r="E33" s="134"/>
      <c r="F33" s="134"/>
      <c r="G33" s="134"/>
      <c r="H33" s="134"/>
      <c r="I33" s="134"/>
      <c r="J33" s="134"/>
    </row>
    <row r="34" spans="2:10" ht="36.75" hidden="1" customHeight="1" x14ac:dyDescent="0.25">
      <c r="B34" s="134"/>
      <c r="C34" s="134"/>
      <c r="D34" s="134"/>
      <c r="E34" s="134"/>
      <c r="F34" s="134"/>
      <c r="G34" s="134"/>
      <c r="H34" s="134"/>
      <c r="I34" s="134"/>
      <c r="J34" s="134"/>
    </row>
    <row r="35" spans="2:10" hidden="1" x14ac:dyDescent="0.25">
      <c r="B35" s="129"/>
      <c r="C35" s="129"/>
      <c r="D35" s="129"/>
      <c r="E35" s="129"/>
      <c r="F35" s="129"/>
      <c r="G35" s="129"/>
      <c r="H35" s="129"/>
      <c r="I35" s="129"/>
      <c r="J35" s="129"/>
    </row>
    <row r="36" spans="2:10" ht="15" hidden="1" customHeight="1" x14ac:dyDescent="0.25">
      <c r="B36" s="143" t="s">
        <v>49</v>
      </c>
      <c r="C36" s="143"/>
      <c r="D36" s="143"/>
      <c r="E36" s="143"/>
      <c r="F36" s="143"/>
      <c r="G36" s="143"/>
      <c r="H36" s="143"/>
      <c r="I36" s="143"/>
      <c r="J36" s="143"/>
    </row>
    <row r="37" spans="2:10" hidden="1" x14ac:dyDescent="0.25">
      <c r="B37" s="143"/>
      <c r="C37" s="143"/>
      <c r="D37" s="143"/>
      <c r="E37" s="143"/>
      <c r="F37" s="143"/>
      <c r="G37" s="143"/>
      <c r="H37" s="143"/>
      <c r="I37" s="143"/>
      <c r="J37" s="143"/>
    </row>
    <row r="38" spans="2:10" hidden="1" x14ac:dyDescent="0.25"/>
    <row r="39" spans="2:10" ht="15.75" x14ac:dyDescent="0.25">
      <c r="B39" s="126" t="s">
        <v>243</v>
      </c>
      <c r="C39" s="126"/>
      <c r="D39" s="126"/>
      <c r="E39" s="126"/>
      <c r="F39" s="126"/>
      <c r="G39" s="126"/>
      <c r="H39" s="126"/>
      <c r="I39" s="126"/>
      <c r="J39" s="126"/>
    </row>
    <row r="40" spans="2:10" ht="18" x14ac:dyDescent="0.25">
      <c r="B40" s="127"/>
      <c r="C40" s="127"/>
      <c r="D40" s="127"/>
      <c r="E40" s="127"/>
      <c r="F40" s="127"/>
      <c r="G40" s="64"/>
      <c r="H40" s="65"/>
      <c r="I40" s="65"/>
      <c r="J40" s="65"/>
    </row>
    <row r="41" spans="2:10" x14ac:dyDescent="0.25">
      <c r="B41" s="128"/>
      <c r="C41" s="128"/>
      <c r="D41" s="128"/>
      <c r="E41" s="128"/>
      <c r="F41" s="128"/>
      <c r="G41" s="1" t="s">
        <v>275</v>
      </c>
      <c r="H41" s="1" t="s">
        <v>266</v>
      </c>
      <c r="I41" s="24" t="s">
        <v>267</v>
      </c>
      <c r="J41" s="24" t="s">
        <v>276</v>
      </c>
    </row>
    <row r="42" spans="2:10" x14ac:dyDescent="0.25">
      <c r="B42" s="123" t="s">
        <v>247</v>
      </c>
      <c r="C42" s="123"/>
      <c r="D42" s="123"/>
      <c r="E42" s="123"/>
      <c r="F42" s="123"/>
      <c r="G42" s="40">
        <v>0</v>
      </c>
      <c r="H42" s="40">
        <v>0</v>
      </c>
      <c r="I42" s="40">
        <v>0</v>
      </c>
      <c r="J42" s="40">
        <v>0</v>
      </c>
    </row>
    <row r="43" spans="2:10" x14ac:dyDescent="0.25">
      <c r="B43" s="123" t="s">
        <v>248</v>
      </c>
      <c r="C43" s="124"/>
      <c r="D43" s="124"/>
      <c r="E43" s="124"/>
      <c r="F43" s="124"/>
      <c r="G43" s="40">
        <v>0</v>
      </c>
      <c r="H43" s="40">
        <v>0</v>
      </c>
      <c r="I43" s="40">
        <v>0</v>
      </c>
      <c r="J43" s="40">
        <v>0</v>
      </c>
    </row>
    <row r="44" spans="2:10" ht="43.9" customHeight="1" x14ac:dyDescent="0.25">
      <c r="B44" s="125" t="s">
        <v>249</v>
      </c>
      <c r="C44" s="125"/>
      <c r="D44" s="125"/>
      <c r="E44" s="125"/>
      <c r="F44" s="125"/>
      <c r="G44" s="39">
        <v>0</v>
      </c>
      <c r="H44" s="39">
        <v>0</v>
      </c>
      <c r="I44" s="39">
        <v>0</v>
      </c>
      <c r="J44" s="39">
        <v>0</v>
      </c>
    </row>
    <row r="50" spans="2:7" x14ac:dyDescent="0.25">
      <c r="B50" t="s">
        <v>269</v>
      </c>
      <c r="C50" s="103"/>
      <c r="G50" t="s">
        <v>236</v>
      </c>
    </row>
    <row r="52" spans="2:7" x14ac:dyDescent="0.25">
      <c r="G52" s="60"/>
    </row>
    <row r="53" spans="2:7" x14ac:dyDescent="0.25">
      <c r="G53" t="s">
        <v>240</v>
      </c>
    </row>
  </sheetData>
  <mergeCells count="31">
    <mergeCell ref="B36:J37"/>
    <mergeCell ref="B19:F19"/>
    <mergeCell ref="B27:F27"/>
    <mergeCell ref="B8:D8"/>
    <mergeCell ref="B26:F26"/>
    <mergeCell ref="B23:F23"/>
    <mergeCell ref="B25:F25"/>
    <mergeCell ref="B24:F24"/>
    <mergeCell ref="B29:J29"/>
    <mergeCell ref="B21:J21"/>
    <mergeCell ref="B5:J5"/>
    <mergeCell ref="B7:J7"/>
    <mergeCell ref="B9:J9"/>
    <mergeCell ref="B35:F35"/>
    <mergeCell ref="G35:J35"/>
    <mergeCell ref="B17:F17"/>
    <mergeCell ref="B18:F18"/>
    <mergeCell ref="B31:J31"/>
    <mergeCell ref="B33:J34"/>
    <mergeCell ref="B13:F13"/>
    <mergeCell ref="B14:F14"/>
    <mergeCell ref="B11:F11"/>
    <mergeCell ref="B12:F12"/>
    <mergeCell ref="B15:F15"/>
    <mergeCell ref="B22:F22"/>
    <mergeCell ref="B43:F43"/>
    <mergeCell ref="B44:F44"/>
    <mergeCell ref="B39:J39"/>
    <mergeCell ref="B40:F40"/>
    <mergeCell ref="B41:F41"/>
    <mergeCell ref="B42:F42"/>
  </mergeCells>
  <pageMargins left="0.7" right="0.7" top="0.75" bottom="0.75" header="0.3" footer="0.3"/>
  <pageSetup paperSize="9" scale="6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13"/>
  <sheetViews>
    <sheetView workbookViewId="0">
      <selection activeCell="J109" sqref="J109"/>
    </sheetView>
  </sheetViews>
  <sheetFormatPr defaultRowHeight="15" x14ac:dyDescent="0.25"/>
  <cols>
    <col min="1" max="1" width="6.85546875" customWidth="1"/>
    <col min="2" max="2" width="7.42578125" bestFit="1" customWidth="1"/>
    <col min="3" max="3" width="6.42578125" customWidth="1"/>
    <col min="4" max="4" width="1" hidden="1" customWidth="1"/>
    <col min="5" max="5" width="7" hidden="1" customWidth="1"/>
    <col min="6" max="6" width="44.7109375" customWidth="1"/>
    <col min="7" max="9" width="25.28515625" customWidth="1"/>
    <col min="10" max="10" width="22.42578125" customWidth="1"/>
    <col min="12" max="12" width="11.7109375" bestFit="1" customWidth="1"/>
  </cols>
  <sheetData>
    <row r="1" spans="1:10" x14ac:dyDescent="0.25">
      <c r="A1" s="41" t="s">
        <v>237</v>
      </c>
    </row>
    <row r="2" spans="1:10" x14ac:dyDescent="0.25">
      <c r="A2" s="41" t="s">
        <v>238</v>
      </c>
    </row>
    <row r="3" spans="1:10" x14ac:dyDescent="0.25">
      <c r="A3" s="41" t="s">
        <v>239</v>
      </c>
    </row>
    <row r="4" spans="1:10" x14ac:dyDescent="0.25">
      <c r="A4" s="41"/>
    </row>
    <row r="5" spans="1:10" ht="36.6" customHeight="1" x14ac:dyDescent="0.25">
      <c r="A5" s="41"/>
      <c r="B5" s="126" t="s">
        <v>274</v>
      </c>
      <c r="C5" s="126"/>
      <c r="D5" s="126"/>
      <c r="E5" s="126"/>
      <c r="F5" s="126"/>
      <c r="G5" s="126"/>
      <c r="H5" s="126"/>
      <c r="I5" s="126"/>
      <c r="J5" s="126"/>
    </row>
    <row r="6" spans="1:10" x14ac:dyDescent="0.25">
      <c r="A6" s="41"/>
    </row>
    <row r="7" spans="1:10" ht="15.75" customHeight="1" x14ac:dyDescent="0.25">
      <c r="B7" s="126" t="s">
        <v>12</v>
      </c>
      <c r="C7" s="126"/>
      <c r="D7" s="126"/>
      <c r="E7" s="126"/>
      <c r="F7" s="126"/>
      <c r="G7" s="126"/>
      <c r="H7" s="126"/>
      <c r="I7" s="126"/>
      <c r="J7" s="126"/>
    </row>
    <row r="8" spans="1:10" ht="18" x14ac:dyDescent="0.25">
      <c r="B8" s="19"/>
      <c r="C8" s="19"/>
      <c r="D8" s="19"/>
      <c r="E8" s="19"/>
      <c r="F8" s="19"/>
      <c r="G8" s="19"/>
      <c r="H8" s="3"/>
      <c r="I8" s="3"/>
      <c r="J8" s="3"/>
    </row>
    <row r="9" spans="1:10" ht="18" customHeight="1" x14ac:dyDescent="0.25">
      <c r="B9" s="126" t="s">
        <v>250</v>
      </c>
      <c r="C9" s="126"/>
      <c r="D9" s="126"/>
      <c r="E9" s="126"/>
      <c r="F9" s="126"/>
      <c r="G9" s="126"/>
      <c r="H9" s="126"/>
      <c r="I9" s="126"/>
      <c r="J9" s="126"/>
    </row>
    <row r="10" spans="1:10" ht="18" x14ac:dyDescent="0.25">
      <c r="B10" s="19"/>
      <c r="C10" s="19"/>
      <c r="D10" s="19"/>
      <c r="E10" s="19"/>
      <c r="F10" s="19"/>
      <c r="G10" s="19"/>
      <c r="H10" s="3"/>
      <c r="I10" s="3"/>
      <c r="J10" s="3"/>
    </row>
    <row r="11" spans="1:10" ht="15.75" customHeight="1" x14ac:dyDescent="0.25">
      <c r="B11" s="126" t="s">
        <v>251</v>
      </c>
      <c r="C11" s="126"/>
      <c r="D11" s="126"/>
      <c r="E11" s="126"/>
      <c r="F11" s="126"/>
      <c r="G11" s="126"/>
      <c r="H11" s="126"/>
      <c r="I11" s="126"/>
      <c r="J11" s="126"/>
    </row>
    <row r="12" spans="1:10" ht="18" x14ac:dyDescent="0.25">
      <c r="B12" s="19"/>
      <c r="C12" s="19"/>
      <c r="D12" s="19"/>
      <c r="E12" s="19"/>
      <c r="F12" s="19"/>
      <c r="G12" s="19"/>
      <c r="H12" s="3"/>
      <c r="I12" s="3"/>
      <c r="J12" s="3"/>
    </row>
    <row r="13" spans="1:10" ht="25.5" customHeight="1" x14ac:dyDescent="0.25">
      <c r="B13" s="168" t="s">
        <v>252</v>
      </c>
      <c r="C13" s="168"/>
      <c r="D13" s="68"/>
      <c r="E13" s="68"/>
      <c r="F13" s="36" t="s">
        <v>253</v>
      </c>
      <c r="G13" s="36" t="s">
        <v>275</v>
      </c>
      <c r="H13" s="112" t="s">
        <v>266</v>
      </c>
      <c r="I13" s="36" t="s">
        <v>270</v>
      </c>
      <c r="J13" s="36" t="s">
        <v>276</v>
      </c>
    </row>
    <row r="14" spans="1:10" x14ac:dyDescent="0.25">
      <c r="B14" s="169"/>
      <c r="C14" s="170"/>
      <c r="D14" s="170"/>
      <c r="E14" s="171"/>
      <c r="F14" s="6" t="s">
        <v>17</v>
      </c>
      <c r="G14" s="46">
        <f>G15</f>
        <v>2422000</v>
      </c>
      <c r="H14" s="46">
        <v>21300</v>
      </c>
      <c r="I14" s="89">
        <f>IF(G14,H14/G14,0)</f>
        <v>8.7943848059455001E-3</v>
      </c>
      <c r="J14" s="46">
        <f>J15</f>
        <v>2443300</v>
      </c>
    </row>
    <row r="15" spans="1:10" ht="15.75" customHeight="1" x14ac:dyDescent="0.25">
      <c r="B15" s="151">
        <v>6</v>
      </c>
      <c r="C15" s="152"/>
      <c r="D15" s="152"/>
      <c r="E15" s="159"/>
      <c r="F15" s="6" t="s">
        <v>2</v>
      </c>
      <c r="G15" s="46">
        <f>G16+G20+G23+G26+G29+G33</f>
        <v>2422000</v>
      </c>
      <c r="H15" s="46">
        <v>21300</v>
      </c>
      <c r="I15" s="89">
        <f t="shared" ref="I15:I33" si="0">IF(G15,H15/G15,0)</f>
        <v>8.7943848059455001E-3</v>
      </c>
      <c r="J15" s="46">
        <f>J16+J20+J23+J29+J33</f>
        <v>2443300</v>
      </c>
    </row>
    <row r="16" spans="1:10" ht="25.5" x14ac:dyDescent="0.25">
      <c r="B16" s="75">
        <v>63</v>
      </c>
      <c r="C16" s="76"/>
      <c r="D16" s="76"/>
      <c r="E16" s="77"/>
      <c r="F16" s="78" t="s">
        <v>18</v>
      </c>
      <c r="G16" s="79">
        <v>2089500</v>
      </c>
      <c r="H16" s="79">
        <v>0</v>
      </c>
      <c r="I16" s="89">
        <f t="shared" si="0"/>
        <v>0</v>
      </c>
      <c r="J16" s="79">
        <f>G16-H16</f>
        <v>2089500</v>
      </c>
    </row>
    <row r="17" spans="2:10" ht="25.5" x14ac:dyDescent="0.25">
      <c r="B17" s="163">
        <v>636</v>
      </c>
      <c r="C17" s="164"/>
      <c r="D17" s="164"/>
      <c r="E17" s="165"/>
      <c r="F17" s="26" t="s">
        <v>52</v>
      </c>
      <c r="G17" s="42">
        <f>G18+G19</f>
        <v>2089500</v>
      </c>
      <c r="H17" s="42">
        <v>0</v>
      </c>
      <c r="I17" s="89">
        <f t="shared" si="0"/>
        <v>0</v>
      </c>
      <c r="J17" s="42">
        <f>G17+H17</f>
        <v>2089500</v>
      </c>
    </row>
    <row r="18" spans="2:10" ht="25.5" x14ac:dyDescent="0.25">
      <c r="B18" s="163">
        <v>6361</v>
      </c>
      <c r="C18" s="164"/>
      <c r="D18" s="164"/>
      <c r="E18" s="165"/>
      <c r="F18" s="26" t="s">
        <v>53</v>
      </c>
      <c r="G18" s="42">
        <v>2089100</v>
      </c>
      <c r="H18" s="42">
        <v>0</v>
      </c>
      <c r="I18" s="89">
        <f t="shared" si="0"/>
        <v>0</v>
      </c>
      <c r="J18" s="42">
        <f>G18+H18</f>
        <v>2089100</v>
      </c>
    </row>
    <row r="19" spans="2:10" ht="25.5" x14ac:dyDescent="0.25">
      <c r="B19" s="163">
        <v>6362</v>
      </c>
      <c r="C19" s="164"/>
      <c r="D19" s="164"/>
      <c r="E19" s="165"/>
      <c r="F19" s="11" t="s">
        <v>54</v>
      </c>
      <c r="G19" s="42">
        <v>400</v>
      </c>
      <c r="H19" s="42">
        <v>0</v>
      </c>
      <c r="I19" s="89">
        <f t="shared" si="0"/>
        <v>0</v>
      </c>
      <c r="J19" s="42">
        <v>400</v>
      </c>
    </row>
    <row r="20" spans="2:10" x14ac:dyDescent="0.25">
      <c r="B20" s="160">
        <v>64</v>
      </c>
      <c r="C20" s="161"/>
      <c r="D20" s="161"/>
      <c r="E20" s="162"/>
      <c r="F20" s="78" t="s">
        <v>55</v>
      </c>
      <c r="G20" s="79">
        <v>0</v>
      </c>
      <c r="H20" s="79">
        <v>0</v>
      </c>
      <c r="I20" s="89">
        <f t="shared" si="0"/>
        <v>0</v>
      </c>
      <c r="J20" s="79">
        <v>0</v>
      </c>
    </row>
    <row r="21" spans="2:10" x14ac:dyDescent="0.25">
      <c r="B21" s="163">
        <v>641</v>
      </c>
      <c r="C21" s="164"/>
      <c r="D21" s="164"/>
      <c r="E21" s="165"/>
      <c r="F21" s="11" t="s">
        <v>56</v>
      </c>
      <c r="G21" s="42">
        <v>0</v>
      </c>
      <c r="H21" s="42">
        <v>0</v>
      </c>
      <c r="I21" s="89">
        <f t="shared" si="0"/>
        <v>0</v>
      </c>
      <c r="J21" s="42">
        <v>0</v>
      </c>
    </row>
    <row r="22" spans="2:10" x14ac:dyDescent="0.25">
      <c r="B22" s="163">
        <v>6413</v>
      </c>
      <c r="C22" s="164"/>
      <c r="D22" s="164"/>
      <c r="E22" s="165"/>
      <c r="F22" s="11" t="s">
        <v>57</v>
      </c>
      <c r="G22" s="42">
        <v>0</v>
      </c>
      <c r="H22" s="42">
        <v>0</v>
      </c>
      <c r="I22" s="89">
        <f t="shared" si="0"/>
        <v>0</v>
      </c>
      <c r="J22" s="42">
        <v>0</v>
      </c>
    </row>
    <row r="23" spans="2:10" s="30" customFormat="1" ht="25.5" x14ac:dyDescent="0.25">
      <c r="B23" s="160">
        <v>65</v>
      </c>
      <c r="C23" s="161"/>
      <c r="D23" s="161"/>
      <c r="E23" s="162"/>
      <c r="F23" s="78" t="s">
        <v>58</v>
      </c>
      <c r="G23" s="79">
        <f t="shared" ref="G23:G24" si="1">G24</f>
        <v>140000</v>
      </c>
      <c r="H23" s="79">
        <v>0</v>
      </c>
      <c r="I23" s="89">
        <f t="shared" si="0"/>
        <v>0</v>
      </c>
      <c r="J23" s="79">
        <v>140000</v>
      </c>
    </row>
    <row r="24" spans="2:10" x14ac:dyDescent="0.25">
      <c r="B24" s="163">
        <v>652</v>
      </c>
      <c r="C24" s="164"/>
      <c r="D24" s="164"/>
      <c r="E24" s="165"/>
      <c r="F24" s="26" t="s">
        <v>59</v>
      </c>
      <c r="G24" s="42">
        <f t="shared" si="1"/>
        <v>140000</v>
      </c>
      <c r="H24" s="42">
        <v>0</v>
      </c>
      <c r="I24" s="89">
        <f t="shared" si="0"/>
        <v>0</v>
      </c>
      <c r="J24" s="42">
        <v>140000</v>
      </c>
    </row>
    <row r="25" spans="2:10" x14ac:dyDescent="0.25">
      <c r="B25" s="163">
        <v>6526</v>
      </c>
      <c r="C25" s="164"/>
      <c r="D25" s="164"/>
      <c r="E25" s="165"/>
      <c r="F25" s="26" t="s">
        <v>60</v>
      </c>
      <c r="G25" s="42">
        <v>140000</v>
      </c>
      <c r="H25" s="42">
        <v>0</v>
      </c>
      <c r="I25" s="89">
        <f t="shared" si="0"/>
        <v>0</v>
      </c>
      <c r="J25" s="42">
        <v>140000</v>
      </c>
    </row>
    <row r="26" spans="2:10" ht="25.5" x14ac:dyDescent="0.25">
      <c r="B26" s="160">
        <v>66</v>
      </c>
      <c r="C26" s="161"/>
      <c r="D26" s="161"/>
      <c r="E26" s="162"/>
      <c r="F26" s="80" t="s">
        <v>61</v>
      </c>
      <c r="G26" s="79">
        <f>G27</f>
        <v>0</v>
      </c>
      <c r="H26" s="79">
        <v>0</v>
      </c>
      <c r="I26" s="89">
        <f t="shared" si="0"/>
        <v>0</v>
      </c>
      <c r="J26" s="79">
        <v>0</v>
      </c>
    </row>
    <row r="27" spans="2:10" ht="25.5" x14ac:dyDescent="0.25">
      <c r="B27" s="163">
        <v>663</v>
      </c>
      <c r="C27" s="164"/>
      <c r="D27" s="164"/>
      <c r="E27" s="165"/>
      <c r="F27" s="26" t="s">
        <v>62</v>
      </c>
      <c r="G27" s="42">
        <v>0</v>
      </c>
      <c r="H27" s="42">
        <v>0</v>
      </c>
      <c r="I27" s="89">
        <f t="shared" si="0"/>
        <v>0</v>
      </c>
      <c r="J27" s="42">
        <v>0</v>
      </c>
    </row>
    <row r="28" spans="2:10" x14ac:dyDescent="0.25">
      <c r="B28" s="149">
        <v>6631</v>
      </c>
      <c r="C28" s="150"/>
      <c r="D28" s="150"/>
      <c r="E28" s="166"/>
      <c r="F28" s="11" t="s">
        <v>63</v>
      </c>
      <c r="G28" s="42">
        <v>0</v>
      </c>
      <c r="H28" s="42">
        <v>0</v>
      </c>
      <c r="I28" s="89">
        <f t="shared" si="0"/>
        <v>0</v>
      </c>
      <c r="J28" s="42">
        <v>0</v>
      </c>
    </row>
    <row r="29" spans="2:10" ht="25.5" x14ac:dyDescent="0.25">
      <c r="B29" s="160">
        <v>67</v>
      </c>
      <c r="C29" s="161"/>
      <c r="D29" s="161"/>
      <c r="E29" s="162"/>
      <c r="F29" s="80" t="s">
        <v>64</v>
      </c>
      <c r="G29" s="79">
        <f>G30</f>
        <v>152500</v>
      </c>
      <c r="H29" s="79">
        <v>21300</v>
      </c>
      <c r="I29" s="89">
        <f t="shared" si="0"/>
        <v>0.13967213114754098</v>
      </c>
      <c r="J29" s="79">
        <f>G29+H29</f>
        <v>173800</v>
      </c>
    </row>
    <row r="30" spans="2:10" ht="25.5" x14ac:dyDescent="0.25">
      <c r="B30" s="163">
        <v>671</v>
      </c>
      <c r="C30" s="164"/>
      <c r="D30" s="164"/>
      <c r="E30" s="165"/>
      <c r="F30" s="26" t="s">
        <v>65</v>
      </c>
      <c r="G30" s="42">
        <f>G31+G32</f>
        <v>152500</v>
      </c>
      <c r="H30" s="42">
        <v>21300</v>
      </c>
      <c r="I30" s="89">
        <f t="shared" si="0"/>
        <v>0.13967213114754098</v>
      </c>
      <c r="J30" s="79">
        <f>J31+J32</f>
        <v>173800</v>
      </c>
    </row>
    <row r="31" spans="2:10" ht="25.5" x14ac:dyDescent="0.25">
      <c r="B31" s="149">
        <v>6711</v>
      </c>
      <c r="C31" s="150"/>
      <c r="D31" s="150"/>
      <c r="E31" s="166"/>
      <c r="F31" s="26" t="s">
        <v>66</v>
      </c>
      <c r="G31" s="42">
        <v>130000</v>
      </c>
      <c r="H31" s="42">
        <v>21300</v>
      </c>
      <c r="I31" s="89">
        <f t="shared" si="0"/>
        <v>0.16384615384615384</v>
      </c>
      <c r="J31" s="79">
        <f t="shared" ref="J31:J33" si="2">G31+H31</f>
        <v>151300</v>
      </c>
    </row>
    <row r="32" spans="2:10" ht="25.5" x14ac:dyDescent="0.25">
      <c r="B32" s="149">
        <v>6712</v>
      </c>
      <c r="C32" s="150"/>
      <c r="D32" s="150"/>
      <c r="E32" s="166"/>
      <c r="F32" s="26" t="s">
        <v>67</v>
      </c>
      <c r="G32" s="42">
        <v>22500</v>
      </c>
      <c r="H32" s="42">
        <v>0</v>
      </c>
      <c r="I32" s="89">
        <f t="shared" si="0"/>
        <v>0</v>
      </c>
      <c r="J32" s="79">
        <f t="shared" si="2"/>
        <v>22500</v>
      </c>
    </row>
    <row r="33" spans="2:12" x14ac:dyDescent="0.25">
      <c r="B33" s="157">
        <v>9221</v>
      </c>
      <c r="C33" s="158"/>
      <c r="D33" s="158"/>
      <c r="E33" s="167"/>
      <c r="F33" s="87" t="s">
        <v>271</v>
      </c>
      <c r="G33" s="88">
        <v>40000</v>
      </c>
      <c r="H33" s="88">
        <v>0</v>
      </c>
      <c r="I33" s="90">
        <f t="shared" si="0"/>
        <v>0</v>
      </c>
      <c r="J33" s="79">
        <f t="shared" si="2"/>
        <v>40000</v>
      </c>
    </row>
    <row r="34" spans="2:12" ht="15.75" customHeight="1" x14ac:dyDescent="0.25">
      <c r="B34" s="19"/>
      <c r="C34" s="19"/>
      <c r="D34" s="19"/>
      <c r="E34" s="19"/>
      <c r="F34" s="19"/>
      <c r="G34" s="19"/>
      <c r="H34" s="3"/>
      <c r="I34" s="3"/>
      <c r="J34" s="3"/>
    </row>
    <row r="35" spans="2:12" ht="25.5" customHeight="1" x14ac:dyDescent="0.25">
      <c r="B35" s="168" t="s">
        <v>252</v>
      </c>
      <c r="C35" s="168"/>
      <c r="D35" s="68"/>
      <c r="E35" s="68"/>
      <c r="F35" s="36" t="s">
        <v>255</v>
      </c>
      <c r="G35" s="36" t="s">
        <v>275</v>
      </c>
      <c r="H35" s="36" t="s">
        <v>266</v>
      </c>
      <c r="I35" s="36" t="s">
        <v>267</v>
      </c>
      <c r="J35" s="36" t="s">
        <v>276</v>
      </c>
    </row>
    <row r="36" spans="2:12" x14ac:dyDescent="0.25">
      <c r="B36" s="151"/>
      <c r="C36" s="152"/>
      <c r="D36" s="152"/>
      <c r="E36" s="159"/>
      <c r="F36" s="45" t="s">
        <v>8</v>
      </c>
      <c r="G36" s="46">
        <f t="shared" ref="G36" si="3">G37+G89</f>
        <v>2422000</v>
      </c>
      <c r="H36" s="46">
        <v>21300</v>
      </c>
      <c r="I36" s="89">
        <f t="shared" ref="I36:I99" si="4">IF(G36,H36/G36,0)</f>
        <v>8.7943848059455001E-3</v>
      </c>
      <c r="J36" s="46">
        <f>H36+G36</f>
        <v>2443300</v>
      </c>
      <c r="L36" s="102"/>
    </row>
    <row r="37" spans="2:12" x14ac:dyDescent="0.25">
      <c r="B37" s="151" t="s">
        <v>68</v>
      </c>
      <c r="C37" s="152"/>
      <c r="D37" s="30" t="s">
        <v>68</v>
      </c>
      <c r="E37" s="30" t="s">
        <v>68</v>
      </c>
      <c r="F37" s="45" t="s">
        <v>3</v>
      </c>
      <c r="G37" s="46">
        <f t="shared" ref="G37" si="5">G38+G46+G78+G83+G86</f>
        <v>2338100</v>
      </c>
      <c r="H37" s="46">
        <v>21300</v>
      </c>
      <c r="I37" s="89">
        <f t="shared" si="4"/>
        <v>9.1099610795090033E-3</v>
      </c>
      <c r="J37" s="46">
        <f>G37+H37</f>
        <v>2359400</v>
      </c>
    </row>
    <row r="38" spans="2:12" x14ac:dyDescent="0.25">
      <c r="B38" s="153" t="s">
        <v>69</v>
      </c>
      <c r="C38" s="154"/>
      <c r="D38" s="81" t="s">
        <v>69</v>
      </c>
      <c r="E38" s="81" t="s">
        <v>69</v>
      </c>
      <c r="F38" s="80" t="s">
        <v>4</v>
      </c>
      <c r="G38" s="79">
        <f t="shared" ref="G38" si="6">G39+G41+G43</f>
        <v>2061500</v>
      </c>
      <c r="H38" s="79">
        <v>0</v>
      </c>
      <c r="I38" s="91">
        <f t="shared" si="4"/>
        <v>0</v>
      </c>
      <c r="J38" s="92">
        <f t="shared" ref="J38:J100" si="7">G38+H38</f>
        <v>2061500</v>
      </c>
    </row>
    <row r="39" spans="2:12" x14ac:dyDescent="0.25">
      <c r="B39" s="149" t="s">
        <v>70</v>
      </c>
      <c r="C39" s="150"/>
      <c r="D39" t="s">
        <v>70</v>
      </c>
      <c r="E39" t="s">
        <v>70</v>
      </c>
      <c r="F39" s="26" t="s">
        <v>20</v>
      </c>
      <c r="G39" s="42">
        <f t="shared" ref="G39" si="8">G40</f>
        <v>1800000</v>
      </c>
      <c r="H39" s="42">
        <v>0</v>
      </c>
      <c r="I39" s="89">
        <f t="shared" si="4"/>
        <v>0</v>
      </c>
      <c r="J39" s="46">
        <f t="shared" si="7"/>
        <v>1800000</v>
      </c>
    </row>
    <row r="40" spans="2:12" x14ac:dyDescent="0.25">
      <c r="B40" s="149" t="s">
        <v>71</v>
      </c>
      <c r="C40" s="150"/>
      <c r="D40" t="s">
        <v>71</v>
      </c>
      <c r="E40" t="s">
        <v>71</v>
      </c>
      <c r="F40" s="26" t="s">
        <v>21</v>
      </c>
      <c r="G40" s="42">
        <v>1800000</v>
      </c>
      <c r="H40" s="42">
        <v>0</v>
      </c>
      <c r="I40" s="89">
        <f t="shared" si="4"/>
        <v>0</v>
      </c>
      <c r="J40" s="46">
        <f t="shared" si="7"/>
        <v>1800000</v>
      </c>
    </row>
    <row r="41" spans="2:12" x14ac:dyDescent="0.25">
      <c r="B41" s="149" t="s">
        <v>72</v>
      </c>
      <c r="C41" s="150"/>
      <c r="D41" t="s">
        <v>72</v>
      </c>
      <c r="E41" t="s">
        <v>72</v>
      </c>
      <c r="F41" s="26" t="s">
        <v>138</v>
      </c>
      <c r="G41" s="42">
        <f t="shared" ref="G41" si="9">G42</f>
        <v>21500</v>
      </c>
      <c r="H41" s="42">
        <v>0</v>
      </c>
      <c r="I41" s="89">
        <f t="shared" si="4"/>
        <v>0</v>
      </c>
      <c r="J41" s="46">
        <f t="shared" si="7"/>
        <v>21500</v>
      </c>
    </row>
    <row r="42" spans="2:12" x14ac:dyDescent="0.25">
      <c r="B42" s="149" t="s">
        <v>73</v>
      </c>
      <c r="C42" s="150"/>
      <c r="D42" t="s">
        <v>73</v>
      </c>
      <c r="E42" t="s">
        <v>73</v>
      </c>
      <c r="F42" s="26" t="s">
        <v>138</v>
      </c>
      <c r="G42" s="42">
        <v>21500</v>
      </c>
      <c r="H42" s="42">
        <v>0</v>
      </c>
      <c r="I42" s="89">
        <f t="shared" si="4"/>
        <v>0</v>
      </c>
      <c r="J42" s="46">
        <f t="shared" si="7"/>
        <v>21500</v>
      </c>
    </row>
    <row r="43" spans="2:12" x14ac:dyDescent="0.25">
      <c r="B43" s="149" t="s">
        <v>74</v>
      </c>
      <c r="C43" s="150"/>
      <c r="D43" t="s">
        <v>74</v>
      </c>
      <c r="E43" t="s">
        <v>74</v>
      </c>
      <c r="F43" s="26" t="s">
        <v>139</v>
      </c>
      <c r="G43" s="42">
        <f t="shared" ref="G43" si="10">G44+G45</f>
        <v>240000</v>
      </c>
      <c r="H43" s="42">
        <v>0</v>
      </c>
      <c r="I43" s="89">
        <f t="shared" si="4"/>
        <v>0</v>
      </c>
      <c r="J43" s="46">
        <f t="shared" si="7"/>
        <v>240000</v>
      </c>
    </row>
    <row r="44" spans="2:12" x14ac:dyDescent="0.25">
      <c r="B44" s="149" t="s">
        <v>75</v>
      </c>
      <c r="C44" s="150"/>
      <c r="D44" t="s">
        <v>75</v>
      </c>
      <c r="E44" t="s">
        <v>75</v>
      </c>
      <c r="F44" s="26" t="s">
        <v>140</v>
      </c>
      <c r="G44" s="42">
        <v>240000</v>
      </c>
      <c r="H44" s="42">
        <v>0</v>
      </c>
      <c r="I44" s="89">
        <f t="shared" si="4"/>
        <v>0</v>
      </c>
      <c r="J44" s="46">
        <f t="shared" si="7"/>
        <v>240000</v>
      </c>
    </row>
    <row r="45" spans="2:12" x14ac:dyDescent="0.25">
      <c r="B45" s="149">
        <v>3133</v>
      </c>
      <c r="C45" s="150"/>
      <c r="D45" t="s">
        <v>75</v>
      </c>
      <c r="E45" t="s">
        <v>75</v>
      </c>
      <c r="F45" s="26" t="s">
        <v>262</v>
      </c>
      <c r="G45" s="42">
        <v>0</v>
      </c>
      <c r="H45" s="42">
        <v>0</v>
      </c>
      <c r="I45" s="89">
        <f t="shared" si="4"/>
        <v>0</v>
      </c>
      <c r="J45" s="46">
        <f t="shared" si="7"/>
        <v>0</v>
      </c>
    </row>
    <row r="46" spans="2:12" x14ac:dyDescent="0.25">
      <c r="B46" s="153" t="s">
        <v>76</v>
      </c>
      <c r="C46" s="154"/>
      <c r="D46" s="81" t="s">
        <v>76</v>
      </c>
      <c r="E46" s="81" t="s">
        <v>76</v>
      </c>
      <c r="F46" s="80" t="s">
        <v>13</v>
      </c>
      <c r="G46" s="79">
        <f t="shared" ref="G46" si="11">G47+G52+G58+G68+G70</f>
        <v>272300</v>
      </c>
      <c r="H46" s="79">
        <f>H47+H52+H58+H68+H70</f>
        <v>21100</v>
      </c>
      <c r="I46" s="91">
        <f t="shared" si="4"/>
        <v>7.7488064634594192E-2</v>
      </c>
      <c r="J46" s="92">
        <f t="shared" si="7"/>
        <v>293400</v>
      </c>
    </row>
    <row r="47" spans="2:12" x14ac:dyDescent="0.25">
      <c r="B47" s="149" t="s">
        <v>77</v>
      </c>
      <c r="C47" s="150"/>
      <c r="D47" t="s">
        <v>77</v>
      </c>
      <c r="E47" t="s">
        <v>77</v>
      </c>
      <c r="F47" s="26" t="s">
        <v>22</v>
      </c>
      <c r="G47" s="42">
        <f t="shared" ref="G47" si="12">G48+G49+G50+G51</f>
        <v>71200</v>
      </c>
      <c r="H47" s="42">
        <f>H48+H49+H50+H51</f>
        <v>2400</v>
      </c>
      <c r="I47" s="89">
        <f t="shared" si="4"/>
        <v>3.3707865168539325E-2</v>
      </c>
      <c r="J47" s="46">
        <f t="shared" si="7"/>
        <v>73600</v>
      </c>
    </row>
    <row r="48" spans="2:12" x14ac:dyDescent="0.25">
      <c r="B48" s="149" t="s">
        <v>78</v>
      </c>
      <c r="C48" s="150"/>
      <c r="D48" t="s">
        <v>78</v>
      </c>
      <c r="E48" t="s">
        <v>78</v>
      </c>
      <c r="F48" s="26" t="s">
        <v>23</v>
      </c>
      <c r="G48" s="42">
        <v>27000</v>
      </c>
      <c r="H48" s="42">
        <v>0</v>
      </c>
      <c r="I48" s="89">
        <f t="shared" si="4"/>
        <v>0</v>
      </c>
      <c r="J48" s="46">
        <f t="shared" si="7"/>
        <v>27000</v>
      </c>
    </row>
    <row r="49" spans="2:10" ht="25.5" x14ac:dyDescent="0.25">
      <c r="B49" s="149" t="s">
        <v>79</v>
      </c>
      <c r="C49" s="150"/>
      <c r="D49" t="s">
        <v>79</v>
      </c>
      <c r="E49" t="s">
        <v>79</v>
      </c>
      <c r="F49" s="26" t="s">
        <v>141</v>
      </c>
      <c r="G49" s="42">
        <v>40900</v>
      </c>
      <c r="H49" s="42">
        <v>0</v>
      </c>
      <c r="I49" s="89">
        <f t="shared" si="4"/>
        <v>0</v>
      </c>
      <c r="J49" s="46">
        <f t="shared" si="7"/>
        <v>40900</v>
      </c>
    </row>
    <row r="50" spans="2:10" x14ac:dyDescent="0.25">
      <c r="B50" s="149" t="s">
        <v>80</v>
      </c>
      <c r="C50" s="150"/>
      <c r="D50" t="s">
        <v>80</v>
      </c>
      <c r="E50" t="s">
        <v>80</v>
      </c>
      <c r="F50" s="26" t="s">
        <v>142</v>
      </c>
      <c r="G50" s="42">
        <v>2800</v>
      </c>
      <c r="H50" s="42">
        <v>2400</v>
      </c>
      <c r="I50" s="89">
        <f t="shared" si="4"/>
        <v>0.8571428571428571</v>
      </c>
      <c r="J50" s="46">
        <f t="shared" si="7"/>
        <v>5200</v>
      </c>
    </row>
    <row r="51" spans="2:10" x14ac:dyDescent="0.25">
      <c r="B51" s="149" t="s">
        <v>81</v>
      </c>
      <c r="C51" s="150"/>
      <c r="D51" t="s">
        <v>81</v>
      </c>
      <c r="E51" t="s">
        <v>81</v>
      </c>
      <c r="F51" s="26" t="s">
        <v>143</v>
      </c>
      <c r="G51" s="42">
        <v>500</v>
      </c>
      <c r="H51" s="42">
        <v>0</v>
      </c>
      <c r="I51" s="89">
        <f t="shared" si="4"/>
        <v>0</v>
      </c>
      <c r="J51" s="46">
        <f t="shared" si="7"/>
        <v>500</v>
      </c>
    </row>
    <row r="52" spans="2:10" x14ac:dyDescent="0.25">
      <c r="B52" s="149" t="s">
        <v>82</v>
      </c>
      <c r="C52" s="150"/>
      <c r="D52" t="s">
        <v>82</v>
      </c>
      <c r="E52" t="s">
        <v>82</v>
      </c>
      <c r="F52" s="26" t="s">
        <v>144</v>
      </c>
      <c r="G52" s="42">
        <f t="shared" ref="G52" si="13">G53+G54+G55+G56+G57</f>
        <v>29700</v>
      </c>
      <c r="H52" s="42">
        <f>H53+H54+H55+H56+H57</f>
        <v>3400</v>
      </c>
      <c r="I52" s="89">
        <f t="shared" si="4"/>
        <v>0.11447811447811448</v>
      </c>
      <c r="J52" s="46">
        <f t="shared" si="7"/>
        <v>33100</v>
      </c>
    </row>
    <row r="53" spans="2:10" x14ac:dyDescent="0.25">
      <c r="B53" s="149" t="s">
        <v>83</v>
      </c>
      <c r="C53" s="150"/>
      <c r="D53" t="s">
        <v>83</v>
      </c>
      <c r="E53" t="s">
        <v>83</v>
      </c>
      <c r="F53" s="26" t="s">
        <v>145</v>
      </c>
      <c r="G53" s="42">
        <v>9800</v>
      </c>
      <c r="H53" s="42">
        <v>3400</v>
      </c>
      <c r="I53" s="89">
        <f t="shared" si="4"/>
        <v>0.34693877551020408</v>
      </c>
      <c r="J53" s="46">
        <f t="shared" si="7"/>
        <v>13200</v>
      </c>
    </row>
    <row r="54" spans="2:10" x14ac:dyDescent="0.25">
      <c r="B54" s="149" t="s">
        <v>84</v>
      </c>
      <c r="C54" s="150"/>
      <c r="D54" t="s">
        <v>84</v>
      </c>
      <c r="E54" t="s">
        <v>84</v>
      </c>
      <c r="F54" s="26" t="s">
        <v>146</v>
      </c>
      <c r="G54" s="42">
        <v>14700</v>
      </c>
      <c r="H54" s="42">
        <v>0</v>
      </c>
      <c r="I54" s="89">
        <f t="shared" si="4"/>
        <v>0</v>
      </c>
      <c r="J54" s="46">
        <f t="shared" si="7"/>
        <v>14700</v>
      </c>
    </row>
    <row r="55" spans="2:10" ht="25.5" x14ac:dyDescent="0.25">
      <c r="B55" s="149" t="s">
        <v>85</v>
      </c>
      <c r="C55" s="150"/>
      <c r="D55" t="s">
        <v>85</v>
      </c>
      <c r="E55" t="s">
        <v>85</v>
      </c>
      <c r="F55" s="26" t="s">
        <v>147</v>
      </c>
      <c r="G55" s="42">
        <v>4000</v>
      </c>
      <c r="H55" s="42">
        <v>0</v>
      </c>
      <c r="I55" s="89">
        <f t="shared" si="4"/>
        <v>0</v>
      </c>
      <c r="J55" s="46">
        <f t="shared" si="7"/>
        <v>4000</v>
      </c>
    </row>
    <row r="56" spans="2:10" x14ac:dyDescent="0.25">
      <c r="B56" s="149" t="s">
        <v>86</v>
      </c>
      <c r="C56" s="150"/>
      <c r="D56" t="s">
        <v>86</v>
      </c>
      <c r="E56" t="s">
        <v>86</v>
      </c>
      <c r="F56" s="26" t="s">
        <v>148</v>
      </c>
      <c r="G56" s="42">
        <v>1000</v>
      </c>
      <c r="H56" s="42">
        <v>0</v>
      </c>
      <c r="I56" s="89">
        <f t="shared" si="4"/>
        <v>0</v>
      </c>
      <c r="J56" s="46">
        <f t="shared" si="7"/>
        <v>1000</v>
      </c>
    </row>
    <row r="57" spans="2:10" x14ac:dyDescent="0.25">
      <c r="B57" s="149" t="s">
        <v>87</v>
      </c>
      <c r="C57" s="150"/>
      <c r="D57" t="s">
        <v>87</v>
      </c>
      <c r="E57" t="s">
        <v>87</v>
      </c>
      <c r="F57" s="26" t="s">
        <v>149</v>
      </c>
      <c r="G57" s="42">
        <v>200</v>
      </c>
      <c r="H57" s="42">
        <v>0</v>
      </c>
      <c r="I57" s="89">
        <f t="shared" si="4"/>
        <v>0</v>
      </c>
      <c r="J57" s="46">
        <f t="shared" si="7"/>
        <v>200</v>
      </c>
    </row>
    <row r="58" spans="2:10" x14ac:dyDescent="0.25">
      <c r="B58" s="149" t="s">
        <v>88</v>
      </c>
      <c r="C58" s="150"/>
      <c r="D58" t="s">
        <v>88</v>
      </c>
      <c r="E58" t="s">
        <v>88</v>
      </c>
      <c r="F58" s="26" t="s">
        <v>150</v>
      </c>
      <c r="G58" s="42">
        <f t="shared" ref="G58" si="14">G59+G60+G61+G62+G63+G64+G65+G66+G67</f>
        <v>145600</v>
      </c>
      <c r="H58" s="42">
        <f>H59+H60+H61+H62+H63+H64+H65+H66+H67</f>
        <v>16500</v>
      </c>
      <c r="I58" s="89">
        <f t="shared" si="4"/>
        <v>0.11332417582417582</v>
      </c>
      <c r="J58" s="46">
        <f t="shared" si="7"/>
        <v>162100</v>
      </c>
    </row>
    <row r="59" spans="2:10" x14ac:dyDescent="0.25">
      <c r="B59" s="149" t="s">
        <v>89</v>
      </c>
      <c r="C59" s="150"/>
      <c r="D59" t="s">
        <v>89</v>
      </c>
      <c r="E59" t="s">
        <v>89</v>
      </c>
      <c r="F59" s="26" t="s">
        <v>151</v>
      </c>
      <c r="G59" s="42">
        <v>9100</v>
      </c>
      <c r="H59" s="42">
        <v>-1000</v>
      </c>
      <c r="I59" s="89">
        <f t="shared" si="4"/>
        <v>-0.10989010989010989</v>
      </c>
      <c r="J59" s="46">
        <f t="shared" si="7"/>
        <v>8100</v>
      </c>
    </row>
    <row r="60" spans="2:10" x14ac:dyDescent="0.25">
      <c r="B60" s="149" t="s">
        <v>90</v>
      </c>
      <c r="C60" s="150"/>
      <c r="D60" t="s">
        <v>90</v>
      </c>
      <c r="E60" t="s">
        <v>90</v>
      </c>
      <c r="F60" s="26" t="s">
        <v>152</v>
      </c>
      <c r="G60" s="42">
        <v>60500</v>
      </c>
      <c r="H60" s="42">
        <v>-100</v>
      </c>
      <c r="I60" s="89">
        <f t="shared" si="4"/>
        <v>-1.652892561983471E-3</v>
      </c>
      <c r="J60" s="46">
        <f t="shared" si="7"/>
        <v>60400</v>
      </c>
    </row>
    <row r="61" spans="2:10" x14ac:dyDescent="0.25">
      <c r="B61" s="149" t="s">
        <v>91</v>
      </c>
      <c r="C61" s="150"/>
      <c r="D61" t="s">
        <v>91</v>
      </c>
      <c r="E61" t="s">
        <v>91</v>
      </c>
      <c r="F61" s="26" t="s">
        <v>153</v>
      </c>
      <c r="G61" s="42">
        <v>1900</v>
      </c>
      <c r="H61" s="42">
        <v>0</v>
      </c>
      <c r="I61" s="89">
        <f t="shared" si="4"/>
        <v>0</v>
      </c>
      <c r="J61" s="46">
        <f t="shared" si="7"/>
        <v>1900</v>
      </c>
    </row>
    <row r="62" spans="2:10" x14ac:dyDescent="0.25">
      <c r="B62" s="149" t="s">
        <v>92</v>
      </c>
      <c r="C62" s="150"/>
      <c r="D62" t="s">
        <v>92</v>
      </c>
      <c r="E62" t="s">
        <v>92</v>
      </c>
      <c r="F62" s="26" t="s">
        <v>154</v>
      </c>
      <c r="G62" s="42">
        <v>8800</v>
      </c>
      <c r="H62" s="42">
        <v>5600</v>
      </c>
      <c r="I62" s="89">
        <f t="shared" si="4"/>
        <v>0.63636363636363635</v>
      </c>
      <c r="J62" s="46">
        <f t="shared" si="7"/>
        <v>14400</v>
      </c>
    </row>
    <row r="63" spans="2:10" x14ac:dyDescent="0.25">
      <c r="B63" s="149" t="s">
        <v>93</v>
      </c>
      <c r="C63" s="150"/>
      <c r="D63" t="s">
        <v>93</v>
      </c>
      <c r="E63" t="s">
        <v>93</v>
      </c>
      <c r="F63" s="26" t="s">
        <v>155</v>
      </c>
      <c r="G63" s="42">
        <v>35000</v>
      </c>
      <c r="H63" s="42">
        <v>-7000</v>
      </c>
      <c r="I63" s="89">
        <f t="shared" si="4"/>
        <v>-0.2</v>
      </c>
      <c r="J63" s="46">
        <f t="shared" si="7"/>
        <v>28000</v>
      </c>
    </row>
    <row r="64" spans="2:10" x14ac:dyDescent="0.25">
      <c r="B64" s="149" t="s">
        <v>94</v>
      </c>
      <c r="C64" s="150"/>
      <c r="D64" t="s">
        <v>94</v>
      </c>
      <c r="E64" t="s">
        <v>94</v>
      </c>
      <c r="F64" s="26" t="s">
        <v>156</v>
      </c>
      <c r="G64" s="42">
        <v>6500</v>
      </c>
      <c r="H64" s="42">
        <v>0</v>
      </c>
      <c r="I64" s="89">
        <f t="shared" si="4"/>
        <v>0</v>
      </c>
      <c r="J64" s="46">
        <f t="shared" si="7"/>
        <v>6500</v>
      </c>
    </row>
    <row r="65" spans="2:10" x14ac:dyDescent="0.25">
      <c r="B65" s="149" t="s">
        <v>95</v>
      </c>
      <c r="C65" s="150"/>
      <c r="D65" t="s">
        <v>95</v>
      </c>
      <c r="E65" t="s">
        <v>95</v>
      </c>
      <c r="F65" s="26" t="s">
        <v>157</v>
      </c>
      <c r="G65" s="42">
        <v>12400</v>
      </c>
      <c r="H65" s="42">
        <v>15000</v>
      </c>
      <c r="I65" s="89">
        <f t="shared" si="4"/>
        <v>1.2096774193548387</v>
      </c>
      <c r="J65" s="46">
        <f t="shared" si="7"/>
        <v>27400</v>
      </c>
    </row>
    <row r="66" spans="2:10" x14ac:dyDescent="0.25">
      <c r="B66" s="149" t="s">
        <v>96</v>
      </c>
      <c r="C66" s="150"/>
      <c r="D66" t="s">
        <v>96</v>
      </c>
      <c r="E66" t="s">
        <v>96</v>
      </c>
      <c r="F66" s="26" t="s">
        <v>158</v>
      </c>
      <c r="G66" s="42">
        <v>9500</v>
      </c>
      <c r="H66" s="42">
        <v>4000</v>
      </c>
      <c r="I66" s="89">
        <f t="shared" si="4"/>
        <v>0.42105263157894735</v>
      </c>
      <c r="J66" s="46">
        <f t="shared" si="7"/>
        <v>13500</v>
      </c>
    </row>
    <row r="67" spans="2:10" x14ac:dyDescent="0.25">
      <c r="B67" s="149" t="s">
        <v>97</v>
      </c>
      <c r="C67" s="150"/>
      <c r="D67" t="s">
        <v>97</v>
      </c>
      <c r="E67" t="s">
        <v>97</v>
      </c>
      <c r="F67" s="26" t="s">
        <v>159</v>
      </c>
      <c r="G67" s="42">
        <v>1900</v>
      </c>
      <c r="H67" s="42">
        <v>0</v>
      </c>
      <c r="I67" s="89">
        <f t="shared" si="4"/>
        <v>0</v>
      </c>
      <c r="J67" s="46">
        <f t="shared" si="7"/>
        <v>1900</v>
      </c>
    </row>
    <row r="68" spans="2:10" x14ac:dyDescent="0.25">
      <c r="B68" s="149" t="s">
        <v>98</v>
      </c>
      <c r="C68" s="150"/>
      <c r="D68" t="s">
        <v>98</v>
      </c>
      <c r="E68" t="s">
        <v>98</v>
      </c>
      <c r="F68" s="26" t="s">
        <v>160</v>
      </c>
      <c r="G68" s="42">
        <v>0</v>
      </c>
      <c r="H68" s="42">
        <v>0</v>
      </c>
      <c r="I68" s="89">
        <f t="shared" si="4"/>
        <v>0</v>
      </c>
      <c r="J68" s="46">
        <f t="shared" si="7"/>
        <v>0</v>
      </c>
    </row>
    <row r="69" spans="2:10" x14ac:dyDescent="0.25">
      <c r="B69" s="149" t="s">
        <v>99</v>
      </c>
      <c r="C69" s="150"/>
      <c r="D69" t="s">
        <v>99</v>
      </c>
      <c r="E69" t="s">
        <v>99</v>
      </c>
      <c r="F69" s="26" t="s">
        <v>160</v>
      </c>
      <c r="G69" s="42">
        <v>0</v>
      </c>
      <c r="H69" s="42">
        <v>0</v>
      </c>
      <c r="I69" s="89">
        <f t="shared" si="4"/>
        <v>0</v>
      </c>
      <c r="J69" s="46">
        <f t="shared" si="7"/>
        <v>0</v>
      </c>
    </row>
    <row r="70" spans="2:10" x14ac:dyDescent="0.25">
      <c r="B70" s="149" t="s">
        <v>100</v>
      </c>
      <c r="C70" s="150"/>
      <c r="D70" t="s">
        <v>100</v>
      </c>
      <c r="E70" t="s">
        <v>100</v>
      </c>
      <c r="F70" s="26" t="s">
        <v>161</v>
      </c>
      <c r="G70" s="42">
        <f t="shared" ref="G70" si="15">G71+G72+G73+G74+G75+G76+G77</f>
        <v>25800</v>
      </c>
      <c r="H70" s="42">
        <f>H71+H72+H73+H74+H75+H76+H77</f>
        <v>-1200</v>
      </c>
      <c r="I70" s="89">
        <f t="shared" si="4"/>
        <v>-4.6511627906976744E-2</v>
      </c>
      <c r="J70" s="46">
        <f t="shared" si="7"/>
        <v>24600</v>
      </c>
    </row>
    <row r="71" spans="2:10" ht="25.5" x14ac:dyDescent="0.25">
      <c r="B71" s="149" t="s">
        <v>101</v>
      </c>
      <c r="C71" s="150"/>
      <c r="D71" t="s">
        <v>101</v>
      </c>
      <c r="E71" t="s">
        <v>101</v>
      </c>
      <c r="F71" s="26" t="s">
        <v>162</v>
      </c>
      <c r="G71" s="42">
        <v>6200</v>
      </c>
      <c r="H71" s="42">
        <v>0</v>
      </c>
      <c r="I71" s="89">
        <f t="shared" si="4"/>
        <v>0</v>
      </c>
      <c r="J71" s="46">
        <f t="shared" si="7"/>
        <v>6200</v>
      </c>
    </row>
    <row r="72" spans="2:10" x14ac:dyDescent="0.25">
      <c r="B72" s="149" t="s">
        <v>102</v>
      </c>
      <c r="C72" s="150"/>
      <c r="D72" t="s">
        <v>102</v>
      </c>
      <c r="E72" t="s">
        <v>102</v>
      </c>
      <c r="F72" s="26" t="s">
        <v>163</v>
      </c>
      <c r="G72" s="42">
        <v>3400</v>
      </c>
      <c r="H72" s="42">
        <v>-1000</v>
      </c>
      <c r="I72" s="89">
        <f t="shared" si="4"/>
        <v>-0.29411764705882354</v>
      </c>
      <c r="J72" s="46">
        <f t="shared" si="7"/>
        <v>2400</v>
      </c>
    </row>
    <row r="73" spans="2:10" x14ac:dyDescent="0.25">
      <c r="B73" s="149" t="s">
        <v>103</v>
      </c>
      <c r="C73" s="150"/>
      <c r="D73" t="s">
        <v>103</v>
      </c>
      <c r="E73" t="s">
        <v>103</v>
      </c>
      <c r="F73" s="26" t="s">
        <v>164</v>
      </c>
      <c r="G73" s="42">
        <v>1900</v>
      </c>
      <c r="H73" s="42">
        <v>0</v>
      </c>
      <c r="I73" s="89">
        <f t="shared" si="4"/>
        <v>0</v>
      </c>
      <c r="J73" s="46">
        <f t="shared" si="7"/>
        <v>1900</v>
      </c>
    </row>
    <row r="74" spans="2:10" x14ac:dyDescent="0.25">
      <c r="B74" s="149" t="s">
        <v>104</v>
      </c>
      <c r="C74" s="150"/>
      <c r="D74" t="s">
        <v>104</v>
      </c>
      <c r="E74" t="s">
        <v>104</v>
      </c>
      <c r="F74" s="26" t="s">
        <v>165</v>
      </c>
      <c r="G74" s="42">
        <v>3600</v>
      </c>
      <c r="H74" s="42">
        <v>0</v>
      </c>
      <c r="I74" s="89">
        <f t="shared" si="4"/>
        <v>0</v>
      </c>
      <c r="J74" s="46">
        <f t="shared" si="7"/>
        <v>3600</v>
      </c>
    </row>
    <row r="75" spans="2:10" x14ac:dyDescent="0.25">
      <c r="B75" s="149" t="s">
        <v>105</v>
      </c>
      <c r="C75" s="150"/>
      <c r="D75" t="s">
        <v>105</v>
      </c>
      <c r="E75" t="s">
        <v>105</v>
      </c>
      <c r="F75" s="26" t="s">
        <v>166</v>
      </c>
      <c r="G75" s="42">
        <v>4500</v>
      </c>
      <c r="H75" s="42">
        <v>-200</v>
      </c>
      <c r="I75" s="89">
        <f t="shared" si="4"/>
        <v>-4.4444444444444446E-2</v>
      </c>
      <c r="J75" s="46">
        <f t="shared" si="7"/>
        <v>4300</v>
      </c>
    </row>
    <row r="76" spans="2:10" x14ac:dyDescent="0.25">
      <c r="B76" s="149" t="s">
        <v>106</v>
      </c>
      <c r="C76" s="150"/>
      <c r="D76" t="s">
        <v>106</v>
      </c>
      <c r="E76" t="s">
        <v>106</v>
      </c>
      <c r="F76" s="26" t="s">
        <v>167</v>
      </c>
      <c r="G76" s="42">
        <v>0</v>
      </c>
      <c r="H76" s="42">
        <v>0</v>
      </c>
      <c r="I76" s="89">
        <f t="shared" si="4"/>
        <v>0</v>
      </c>
      <c r="J76" s="46">
        <f t="shared" si="7"/>
        <v>0</v>
      </c>
    </row>
    <row r="77" spans="2:10" x14ac:dyDescent="0.25">
      <c r="B77" s="149" t="s">
        <v>107</v>
      </c>
      <c r="C77" s="150"/>
      <c r="D77" t="s">
        <v>107</v>
      </c>
      <c r="E77" t="s">
        <v>107</v>
      </c>
      <c r="F77" s="26" t="s">
        <v>161</v>
      </c>
      <c r="G77" s="42">
        <v>6200</v>
      </c>
      <c r="H77" s="42">
        <v>0</v>
      </c>
      <c r="I77" s="89">
        <f t="shared" si="4"/>
        <v>0</v>
      </c>
      <c r="J77" s="46">
        <f t="shared" si="7"/>
        <v>6200</v>
      </c>
    </row>
    <row r="78" spans="2:10" x14ac:dyDescent="0.25">
      <c r="B78" s="153" t="s">
        <v>108</v>
      </c>
      <c r="C78" s="154"/>
      <c r="D78" s="81" t="s">
        <v>108</v>
      </c>
      <c r="E78" s="81" t="s">
        <v>108</v>
      </c>
      <c r="F78" s="80" t="s">
        <v>168</v>
      </c>
      <c r="G78" s="79">
        <f t="shared" ref="G78" si="16">G79</f>
        <v>2100</v>
      </c>
      <c r="H78" s="79">
        <v>0</v>
      </c>
      <c r="I78" s="91">
        <f t="shared" si="4"/>
        <v>0</v>
      </c>
      <c r="J78" s="92">
        <f t="shared" si="7"/>
        <v>2100</v>
      </c>
    </row>
    <row r="79" spans="2:10" x14ac:dyDescent="0.25">
      <c r="B79" s="149" t="s">
        <v>109</v>
      </c>
      <c r="C79" s="150"/>
      <c r="D79" t="s">
        <v>109</v>
      </c>
      <c r="E79" t="s">
        <v>109</v>
      </c>
      <c r="F79" s="26" t="s">
        <v>169</v>
      </c>
      <c r="G79" s="42">
        <f t="shared" ref="G79" si="17">G80+G81+G82</f>
        <v>2100</v>
      </c>
      <c r="H79" s="42">
        <v>0</v>
      </c>
      <c r="I79" s="89">
        <f t="shared" si="4"/>
        <v>0</v>
      </c>
      <c r="J79" s="46">
        <f t="shared" si="7"/>
        <v>2100</v>
      </c>
    </row>
    <row r="80" spans="2:10" x14ac:dyDescent="0.25">
      <c r="B80" s="149" t="s">
        <v>110</v>
      </c>
      <c r="C80" s="150"/>
      <c r="D80" t="s">
        <v>110</v>
      </c>
      <c r="E80" t="s">
        <v>110</v>
      </c>
      <c r="F80" s="26" t="s">
        <v>170</v>
      </c>
      <c r="G80" s="42">
        <v>1800</v>
      </c>
      <c r="H80" s="42">
        <v>0</v>
      </c>
      <c r="I80" s="89">
        <f t="shared" si="4"/>
        <v>0</v>
      </c>
      <c r="J80" s="46">
        <f t="shared" si="7"/>
        <v>1800</v>
      </c>
    </row>
    <row r="81" spans="2:12" x14ac:dyDescent="0.25">
      <c r="B81" s="149" t="s">
        <v>111</v>
      </c>
      <c r="C81" s="150"/>
      <c r="D81" t="s">
        <v>111</v>
      </c>
      <c r="E81" t="s">
        <v>111</v>
      </c>
      <c r="F81" s="26" t="s">
        <v>171</v>
      </c>
      <c r="G81" s="42">
        <v>200</v>
      </c>
      <c r="H81" s="42">
        <v>0</v>
      </c>
      <c r="I81" s="89">
        <f t="shared" si="4"/>
        <v>0</v>
      </c>
      <c r="J81" s="46">
        <f t="shared" si="7"/>
        <v>200</v>
      </c>
    </row>
    <row r="82" spans="2:12" x14ac:dyDescent="0.25">
      <c r="B82" s="149" t="s">
        <v>112</v>
      </c>
      <c r="C82" s="150"/>
      <c r="D82" t="s">
        <v>112</v>
      </c>
      <c r="E82" t="s">
        <v>112</v>
      </c>
      <c r="F82" s="26" t="s">
        <v>172</v>
      </c>
      <c r="G82" s="42">
        <v>100</v>
      </c>
      <c r="H82" s="42">
        <v>0</v>
      </c>
      <c r="I82" s="89">
        <f t="shared" si="4"/>
        <v>0</v>
      </c>
      <c r="J82" s="46">
        <f t="shared" si="7"/>
        <v>100</v>
      </c>
    </row>
    <row r="83" spans="2:12" ht="25.5" x14ac:dyDescent="0.25">
      <c r="B83" s="153" t="s">
        <v>113</v>
      </c>
      <c r="C83" s="154"/>
      <c r="D83" s="81" t="s">
        <v>113</v>
      </c>
      <c r="E83" s="81" t="s">
        <v>113</v>
      </c>
      <c r="F83" s="80" t="s">
        <v>173</v>
      </c>
      <c r="G83" s="79">
        <f t="shared" ref="G83" si="18">G84</f>
        <v>1700</v>
      </c>
      <c r="H83" s="79">
        <v>0</v>
      </c>
      <c r="I83" s="91">
        <f t="shared" si="4"/>
        <v>0</v>
      </c>
      <c r="J83" s="92">
        <f t="shared" si="7"/>
        <v>1700</v>
      </c>
    </row>
    <row r="84" spans="2:12" ht="25.5" x14ac:dyDescent="0.25">
      <c r="B84" s="149" t="s">
        <v>114</v>
      </c>
      <c r="C84" s="150"/>
      <c r="D84" t="s">
        <v>114</v>
      </c>
      <c r="E84" t="s">
        <v>114</v>
      </c>
      <c r="F84" s="26" t="s">
        <v>174</v>
      </c>
      <c r="G84" s="42">
        <f t="shared" ref="G84" si="19">G85</f>
        <v>1700</v>
      </c>
      <c r="H84" s="42">
        <v>0</v>
      </c>
      <c r="I84" s="89">
        <f t="shared" si="4"/>
        <v>0</v>
      </c>
      <c r="J84" s="46">
        <f t="shared" si="7"/>
        <v>1700</v>
      </c>
    </row>
    <row r="85" spans="2:12" x14ac:dyDescent="0.25">
      <c r="B85" s="149" t="s">
        <v>115</v>
      </c>
      <c r="C85" s="150"/>
      <c r="D85" t="s">
        <v>115</v>
      </c>
      <c r="E85" t="s">
        <v>115</v>
      </c>
      <c r="F85" s="26" t="s">
        <v>175</v>
      </c>
      <c r="G85" s="42">
        <v>1700</v>
      </c>
      <c r="H85" s="42">
        <v>0</v>
      </c>
      <c r="I85" s="89">
        <f t="shared" si="4"/>
        <v>0</v>
      </c>
      <c r="J85" s="46">
        <f t="shared" si="7"/>
        <v>1700</v>
      </c>
    </row>
    <row r="86" spans="2:12" x14ac:dyDescent="0.25">
      <c r="B86" s="153" t="s">
        <v>116</v>
      </c>
      <c r="C86" s="154"/>
      <c r="D86" s="81" t="s">
        <v>116</v>
      </c>
      <c r="E86" s="81" t="s">
        <v>116</v>
      </c>
      <c r="F86" s="80" t="s">
        <v>176</v>
      </c>
      <c r="G86" s="79">
        <f t="shared" ref="G86" si="20">G87</f>
        <v>500</v>
      </c>
      <c r="H86" s="79">
        <v>200</v>
      </c>
      <c r="I86" s="91">
        <f t="shared" si="4"/>
        <v>0.4</v>
      </c>
      <c r="J86" s="92">
        <f t="shared" si="7"/>
        <v>700</v>
      </c>
    </row>
    <row r="87" spans="2:12" x14ac:dyDescent="0.25">
      <c r="B87" s="149" t="s">
        <v>117</v>
      </c>
      <c r="C87" s="150"/>
      <c r="D87" t="s">
        <v>117</v>
      </c>
      <c r="E87" t="s">
        <v>117</v>
      </c>
      <c r="F87" s="26" t="s">
        <v>63</v>
      </c>
      <c r="G87" s="42">
        <f t="shared" ref="G87" si="21">G88</f>
        <v>500</v>
      </c>
      <c r="H87" s="42">
        <v>200</v>
      </c>
      <c r="I87" s="89">
        <f t="shared" si="4"/>
        <v>0.4</v>
      </c>
      <c r="J87" s="46">
        <f t="shared" si="7"/>
        <v>700</v>
      </c>
    </row>
    <row r="88" spans="2:12" x14ac:dyDescent="0.25">
      <c r="B88" s="149" t="s">
        <v>118</v>
      </c>
      <c r="C88" s="150"/>
      <c r="D88" t="s">
        <v>118</v>
      </c>
      <c r="E88" t="s">
        <v>118</v>
      </c>
      <c r="F88" s="26" t="s">
        <v>177</v>
      </c>
      <c r="G88" s="42">
        <v>500</v>
      </c>
      <c r="H88" s="42">
        <v>200</v>
      </c>
      <c r="I88" s="89">
        <f t="shared" si="4"/>
        <v>0.4</v>
      </c>
      <c r="J88" s="46">
        <f t="shared" si="7"/>
        <v>700</v>
      </c>
    </row>
    <row r="89" spans="2:12" x14ac:dyDescent="0.25">
      <c r="B89" s="151" t="s">
        <v>119</v>
      </c>
      <c r="C89" s="152"/>
      <c r="D89" s="30" t="s">
        <v>119</v>
      </c>
      <c r="E89" s="30" t="s">
        <v>119</v>
      </c>
      <c r="F89" s="45" t="s">
        <v>5</v>
      </c>
      <c r="G89" s="46">
        <f>G93</f>
        <v>83900</v>
      </c>
      <c r="H89" s="46">
        <v>0</v>
      </c>
      <c r="I89" s="89">
        <f t="shared" si="4"/>
        <v>0</v>
      </c>
      <c r="J89" s="46">
        <f>J93</f>
        <v>83900</v>
      </c>
    </row>
    <row r="90" spans="2:12" ht="25.5" x14ac:dyDescent="0.25">
      <c r="B90" s="153" t="s">
        <v>120</v>
      </c>
      <c r="C90" s="154"/>
      <c r="D90" s="81" t="s">
        <v>120</v>
      </c>
      <c r="E90" s="81" t="s">
        <v>120</v>
      </c>
      <c r="F90" s="80" t="s">
        <v>6</v>
      </c>
      <c r="G90" s="79">
        <f t="shared" ref="G90" si="22">G91</f>
        <v>0</v>
      </c>
      <c r="H90" s="79">
        <v>0</v>
      </c>
      <c r="I90" s="91">
        <f t="shared" si="4"/>
        <v>0</v>
      </c>
      <c r="J90" s="92">
        <f t="shared" si="7"/>
        <v>0</v>
      </c>
      <c r="L90" s="102"/>
    </row>
    <row r="91" spans="2:12" x14ac:dyDescent="0.25">
      <c r="B91" s="149" t="s">
        <v>121</v>
      </c>
      <c r="C91" s="150"/>
      <c r="D91" t="s">
        <v>121</v>
      </c>
      <c r="E91" t="s">
        <v>121</v>
      </c>
      <c r="F91" s="26" t="s">
        <v>178</v>
      </c>
      <c r="G91" s="42">
        <f t="shared" ref="G91" si="23">G92</f>
        <v>0</v>
      </c>
      <c r="H91" s="42">
        <v>0</v>
      </c>
      <c r="I91" s="89">
        <f t="shared" si="4"/>
        <v>0</v>
      </c>
      <c r="J91" s="46">
        <f t="shared" si="7"/>
        <v>0</v>
      </c>
    </row>
    <row r="92" spans="2:12" x14ac:dyDescent="0.25">
      <c r="B92" s="149" t="s">
        <v>122</v>
      </c>
      <c r="C92" s="150"/>
      <c r="D92" t="s">
        <v>122</v>
      </c>
      <c r="E92" t="s">
        <v>122</v>
      </c>
      <c r="F92" s="26" t="s">
        <v>179</v>
      </c>
      <c r="G92" s="42">
        <v>0</v>
      </c>
      <c r="H92" s="42">
        <v>0</v>
      </c>
      <c r="I92" s="89">
        <f t="shared" si="4"/>
        <v>0</v>
      </c>
      <c r="J92" s="46">
        <f t="shared" si="7"/>
        <v>0</v>
      </c>
    </row>
    <row r="93" spans="2:12" x14ac:dyDescent="0.25">
      <c r="B93" s="153" t="s">
        <v>123</v>
      </c>
      <c r="C93" s="154"/>
      <c r="D93" s="81" t="s">
        <v>123</v>
      </c>
      <c r="E93" s="81" t="s">
        <v>123</v>
      </c>
      <c r="F93" s="80" t="s">
        <v>180</v>
      </c>
      <c r="G93" s="79">
        <f>G94+G96+G102+G104</f>
        <v>83900</v>
      </c>
      <c r="H93" s="79">
        <f>H96</f>
        <v>0</v>
      </c>
      <c r="I93" s="91">
        <f t="shared" si="4"/>
        <v>0</v>
      </c>
      <c r="J93" s="92">
        <f>J96+J104</f>
        <v>83900</v>
      </c>
    </row>
    <row r="94" spans="2:12" x14ac:dyDescent="0.25">
      <c r="B94" s="149" t="s">
        <v>124</v>
      </c>
      <c r="C94" s="150"/>
      <c r="D94" t="s">
        <v>124</v>
      </c>
      <c r="E94" t="s">
        <v>124</v>
      </c>
      <c r="F94" s="26" t="s">
        <v>181</v>
      </c>
      <c r="G94" s="42">
        <f t="shared" ref="G94" si="24">G95</f>
        <v>0</v>
      </c>
      <c r="H94" s="42">
        <v>0</v>
      </c>
      <c r="I94" s="89">
        <f t="shared" si="4"/>
        <v>0</v>
      </c>
      <c r="J94" s="46">
        <f t="shared" si="7"/>
        <v>0</v>
      </c>
    </row>
    <row r="95" spans="2:12" x14ac:dyDescent="0.25">
      <c r="B95" s="149" t="s">
        <v>125</v>
      </c>
      <c r="C95" s="150"/>
      <c r="D95" t="s">
        <v>125</v>
      </c>
      <c r="E95" t="s">
        <v>125</v>
      </c>
      <c r="F95" s="26" t="s">
        <v>182</v>
      </c>
      <c r="G95" s="42">
        <v>0</v>
      </c>
      <c r="H95" s="42">
        <v>0</v>
      </c>
      <c r="I95" s="89">
        <f t="shared" si="4"/>
        <v>0</v>
      </c>
      <c r="J95" s="46">
        <f t="shared" si="7"/>
        <v>0</v>
      </c>
    </row>
    <row r="96" spans="2:12" x14ac:dyDescent="0.25">
      <c r="B96" s="155" t="s">
        <v>126</v>
      </c>
      <c r="C96" s="156"/>
      <c r="D96" s="108" t="s">
        <v>126</v>
      </c>
      <c r="E96" s="108" t="s">
        <v>126</v>
      </c>
      <c r="F96" s="109" t="s">
        <v>183</v>
      </c>
      <c r="G96" s="110">
        <f>G97+G98+G99+G100+G101</f>
        <v>67800</v>
      </c>
      <c r="H96" s="110">
        <v>0</v>
      </c>
      <c r="I96" s="85">
        <f t="shared" si="4"/>
        <v>0</v>
      </c>
      <c r="J96" s="111">
        <f>J97+J98+J99+J100+J101</f>
        <v>67800</v>
      </c>
    </row>
    <row r="97" spans="2:10" x14ac:dyDescent="0.25">
      <c r="B97" s="149" t="s">
        <v>127</v>
      </c>
      <c r="C97" s="150"/>
      <c r="D97" t="s">
        <v>127</v>
      </c>
      <c r="E97" t="s">
        <v>127</v>
      </c>
      <c r="F97" s="26" t="s">
        <v>184</v>
      </c>
      <c r="G97" s="42">
        <v>7400</v>
      </c>
      <c r="H97" s="42">
        <v>5000</v>
      </c>
      <c r="I97" s="89">
        <f t="shared" si="4"/>
        <v>0.67567567567567566</v>
      </c>
      <c r="J97" s="46">
        <f t="shared" si="7"/>
        <v>12400</v>
      </c>
    </row>
    <row r="98" spans="2:10" x14ac:dyDescent="0.25">
      <c r="B98" s="149" t="s">
        <v>128</v>
      </c>
      <c r="C98" s="150"/>
      <c r="D98" t="s">
        <v>128</v>
      </c>
      <c r="E98" t="s">
        <v>128</v>
      </c>
      <c r="F98" s="26" t="s">
        <v>185</v>
      </c>
      <c r="G98" s="42">
        <v>0</v>
      </c>
      <c r="H98" s="42">
        <v>0</v>
      </c>
      <c r="I98" s="89">
        <f t="shared" si="4"/>
        <v>0</v>
      </c>
      <c r="J98" s="46">
        <f t="shared" si="7"/>
        <v>0</v>
      </c>
    </row>
    <row r="99" spans="2:10" x14ac:dyDescent="0.25">
      <c r="B99" s="149" t="s">
        <v>129</v>
      </c>
      <c r="C99" s="150"/>
      <c r="D99" t="s">
        <v>129</v>
      </c>
      <c r="E99" t="s">
        <v>129</v>
      </c>
      <c r="F99" s="26" t="s">
        <v>186</v>
      </c>
      <c r="G99" s="42">
        <v>0</v>
      </c>
      <c r="H99" s="42">
        <v>0</v>
      </c>
      <c r="I99" s="89">
        <f t="shared" si="4"/>
        <v>0</v>
      </c>
      <c r="J99" s="46">
        <f t="shared" si="7"/>
        <v>0</v>
      </c>
    </row>
    <row r="100" spans="2:10" x14ac:dyDescent="0.25">
      <c r="B100" s="149" t="s">
        <v>130</v>
      </c>
      <c r="C100" s="150"/>
      <c r="D100" t="s">
        <v>130</v>
      </c>
      <c r="E100" t="s">
        <v>130</v>
      </c>
      <c r="F100" s="26" t="s">
        <v>187</v>
      </c>
      <c r="G100" s="42">
        <v>55000</v>
      </c>
      <c r="H100" s="42">
        <v>-5000</v>
      </c>
      <c r="I100" s="89">
        <f t="shared" ref="I100:I107" si="25">IF(G100,H100/G100,0)</f>
        <v>-9.0909090909090912E-2</v>
      </c>
      <c r="J100" s="46">
        <f t="shared" si="7"/>
        <v>50000</v>
      </c>
    </row>
    <row r="101" spans="2:10" x14ac:dyDescent="0.25">
      <c r="B101" s="149" t="s">
        <v>131</v>
      </c>
      <c r="C101" s="150"/>
      <c r="D101" t="s">
        <v>131</v>
      </c>
      <c r="E101" t="s">
        <v>131</v>
      </c>
      <c r="F101" s="26" t="s">
        <v>188</v>
      </c>
      <c r="G101" s="42">
        <v>5400</v>
      </c>
      <c r="H101" s="42">
        <v>0</v>
      </c>
      <c r="I101" s="89">
        <f t="shared" si="25"/>
        <v>0</v>
      </c>
      <c r="J101" s="46">
        <f t="shared" ref="J101:J107" si="26">G101+H101</f>
        <v>5400</v>
      </c>
    </row>
    <row r="102" spans="2:10" x14ac:dyDescent="0.25">
      <c r="B102" s="157" t="s">
        <v>132</v>
      </c>
      <c r="C102" s="158"/>
      <c r="D102" s="105" t="s">
        <v>132</v>
      </c>
      <c r="E102" s="105" t="s">
        <v>132</v>
      </c>
      <c r="F102" s="87" t="s">
        <v>189</v>
      </c>
      <c r="G102" s="106">
        <f t="shared" ref="G102" si="27">G103</f>
        <v>0</v>
      </c>
      <c r="H102" s="106">
        <v>0</v>
      </c>
      <c r="I102" s="90">
        <f t="shared" si="25"/>
        <v>0</v>
      </c>
      <c r="J102" s="107">
        <f t="shared" si="26"/>
        <v>0</v>
      </c>
    </row>
    <row r="103" spans="2:10" x14ac:dyDescent="0.25">
      <c r="B103" s="149" t="s">
        <v>133</v>
      </c>
      <c r="C103" s="150"/>
      <c r="D103" t="s">
        <v>133</v>
      </c>
      <c r="E103" t="s">
        <v>133</v>
      </c>
      <c r="F103" s="26" t="s">
        <v>190</v>
      </c>
      <c r="G103" s="42">
        <v>0</v>
      </c>
      <c r="H103" s="42">
        <v>0</v>
      </c>
      <c r="I103" s="89">
        <f t="shared" si="25"/>
        <v>0</v>
      </c>
      <c r="J103" s="46">
        <f t="shared" si="26"/>
        <v>0</v>
      </c>
    </row>
    <row r="104" spans="2:10" ht="25.5" x14ac:dyDescent="0.25">
      <c r="B104" s="157" t="s">
        <v>134</v>
      </c>
      <c r="C104" s="158"/>
      <c r="D104" s="105" t="s">
        <v>134</v>
      </c>
      <c r="E104" s="105" t="s">
        <v>134</v>
      </c>
      <c r="F104" s="87" t="s">
        <v>191</v>
      </c>
      <c r="G104" s="106">
        <f t="shared" ref="G104" si="28">G105</f>
        <v>16100</v>
      </c>
      <c r="H104" s="106">
        <v>0</v>
      </c>
      <c r="I104" s="90">
        <f t="shared" si="25"/>
        <v>0</v>
      </c>
      <c r="J104" s="107">
        <f t="shared" si="26"/>
        <v>16100</v>
      </c>
    </row>
    <row r="105" spans="2:10" x14ac:dyDescent="0.25">
      <c r="B105" s="149" t="s">
        <v>135</v>
      </c>
      <c r="C105" s="150"/>
      <c r="D105" t="s">
        <v>135</v>
      </c>
      <c r="E105" t="s">
        <v>135</v>
      </c>
      <c r="F105" s="26" t="s">
        <v>192</v>
      </c>
      <c r="G105" s="42">
        <v>16100</v>
      </c>
      <c r="H105" s="42">
        <v>0</v>
      </c>
      <c r="I105" s="89">
        <f t="shared" si="25"/>
        <v>0</v>
      </c>
      <c r="J105" s="46">
        <f t="shared" si="26"/>
        <v>16100</v>
      </c>
    </row>
    <row r="106" spans="2:10" x14ac:dyDescent="0.25">
      <c r="B106" s="149" t="s">
        <v>136</v>
      </c>
      <c r="C106" s="150"/>
      <c r="D106" t="s">
        <v>136</v>
      </c>
      <c r="E106" t="s">
        <v>136</v>
      </c>
      <c r="F106" s="26" t="s">
        <v>193</v>
      </c>
      <c r="G106" s="42">
        <v>0</v>
      </c>
      <c r="H106" s="42">
        <v>0</v>
      </c>
      <c r="I106" s="89">
        <f t="shared" si="25"/>
        <v>0</v>
      </c>
      <c r="J106" s="46">
        <f t="shared" si="26"/>
        <v>0</v>
      </c>
    </row>
    <row r="107" spans="2:10" x14ac:dyDescent="0.25">
      <c r="B107" s="149" t="s">
        <v>137</v>
      </c>
      <c r="C107" s="150"/>
      <c r="D107" t="s">
        <v>137</v>
      </c>
      <c r="E107" t="s">
        <v>137</v>
      </c>
      <c r="F107" s="26" t="s">
        <v>194</v>
      </c>
      <c r="G107" s="42">
        <v>0</v>
      </c>
      <c r="H107" s="42">
        <v>0</v>
      </c>
      <c r="I107" s="89">
        <f t="shared" si="25"/>
        <v>0</v>
      </c>
      <c r="J107" s="46">
        <f t="shared" si="26"/>
        <v>0</v>
      </c>
    </row>
    <row r="110" spans="2:10" x14ac:dyDescent="0.25">
      <c r="F110" s="104" t="s">
        <v>272</v>
      </c>
      <c r="H110" t="s">
        <v>236</v>
      </c>
    </row>
    <row r="112" spans="2:10" x14ac:dyDescent="0.25">
      <c r="H112" s="60"/>
      <c r="I112" s="69"/>
    </row>
    <row r="113" spans="8:8" x14ac:dyDescent="0.25">
      <c r="H113" t="s">
        <v>240</v>
      </c>
    </row>
  </sheetData>
  <mergeCells count="97">
    <mergeCell ref="B22:E22"/>
    <mergeCell ref="B28:E28"/>
    <mergeCell ref="B17:E17"/>
    <mergeCell ref="B18:E18"/>
    <mergeCell ref="B19:E19"/>
    <mergeCell ref="B20:E20"/>
    <mergeCell ref="B21:E21"/>
    <mergeCell ref="B23:E23"/>
    <mergeCell ref="B24:E24"/>
    <mergeCell ref="B25:E25"/>
    <mergeCell ref="B26:E26"/>
    <mergeCell ref="B27:E27"/>
    <mergeCell ref="B7:J7"/>
    <mergeCell ref="B9:J9"/>
    <mergeCell ref="B11:J11"/>
    <mergeCell ref="B14:E14"/>
    <mergeCell ref="B15:E15"/>
    <mergeCell ref="B13:C13"/>
    <mergeCell ref="B39:C39"/>
    <mergeCell ref="B40:C40"/>
    <mergeCell ref="B41:C41"/>
    <mergeCell ref="B36:E36"/>
    <mergeCell ref="B29:E29"/>
    <mergeCell ref="B30:E30"/>
    <mergeCell ref="B31:E31"/>
    <mergeCell ref="B33:E33"/>
    <mergeCell ref="B37:C37"/>
    <mergeCell ref="B38:C38"/>
    <mergeCell ref="B35:C35"/>
    <mergeCell ref="B32:E32"/>
    <mergeCell ref="B42:C42"/>
    <mergeCell ref="B43:C43"/>
    <mergeCell ref="B45:C45"/>
    <mergeCell ref="B46:C46"/>
    <mergeCell ref="B47:C47"/>
    <mergeCell ref="B44:C44"/>
    <mergeCell ref="B48:C48"/>
    <mergeCell ref="B49:C49"/>
    <mergeCell ref="B50:C50"/>
    <mergeCell ref="B51:C51"/>
    <mergeCell ref="B52:C52"/>
    <mergeCell ref="B53:C53"/>
    <mergeCell ref="B54:C54"/>
    <mergeCell ref="B55:C55"/>
    <mergeCell ref="B56:C56"/>
    <mergeCell ref="B57:C57"/>
    <mergeCell ref="B58:C58"/>
    <mergeCell ref="B59:C59"/>
    <mergeCell ref="B60:C60"/>
    <mergeCell ref="B61:C61"/>
    <mergeCell ref="B62:C62"/>
    <mergeCell ref="B63:C63"/>
    <mergeCell ref="B64:C64"/>
    <mergeCell ref="B65:C65"/>
    <mergeCell ref="B66:C66"/>
    <mergeCell ref="B67:C67"/>
    <mergeCell ref="B76:C76"/>
    <mergeCell ref="B77:C77"/>
    <mergeCell ref="B68:C68"/>
    <mergeCell ref="B69:C69"/>
    <mergeCell ref="B70:C70"/>
    <mergeCell ref="B71:C71"/>
    <mergeCell ref="B72:C72"/>
    <mergeCell ref="B95:C95"/>
    <mergeCell ref="B96:C96"/>
    <mergeCell ref="B97:C97"/>
    <mergeCell ref="B106:C106"/>
    <mergeCell ref="B107:C107"/>
    <mergeCell ref="B98:C98"/>
    <mergeCell ref="B99:C99"/>
    <mergeCell ref="B100:C100"/>
    <mergeCell ref="B101:C101"/>
    <mergeCell ref="B102:C102"/>
    <mergeCell ref="B103:C103"/>
    <mergeCell ref="B104:C104"/>
    <mergeCell ref="B105:C105"/>
    <mergeCell ref="B90:C90"/>
    <mergeCell ref="B91:C91"/>
    <mergeCell ref="B92:C92"/>
    <mergeCell ref="B93:C93"/>
    <mergeCell ref="B94:C94"/>
    <mergeCell ref="B5:J5"/>
    <mergeCell ref="B88:C88"/>
    <mergeCell ref="B89:C89"/>
    <mergeCell ref="B84:C84"/>
    <mergeCell ref="B85:C85"/>
    <mergeCell ref="B86:C86"/>
    <mergeCell ref="B87:C87"/>
    <mergeCell ref="B78:C78"/>
    <mergeCell ref="B79:C79"/>
    <mergeCell ref="B80:C80"/>
    <mergeCell ref="B81:C81"/>
    <mergeCell ref="B82:C82"/>
    <mergeCell ref="B83:C83"/>
    <mergeCell ref="B73:C73"/>
    <mergeCell ref="B74:C74"/>
    <mergeCell ref="B75:C75"/>
  </mergeCells>
  <pageMargins left="0.7" right="0.7" top="0.75" bottom="0.75" header="0.3" footer="0.3"/>
  <pageSetup paperSize="9" scale="8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0"/>
  <sheetViews>
    <sheetView topLeftCell="A4" workbookViewId="0">
      <selection activeCell="F28" sqref="F28"/>
    </sheetView>
  </sheetViews>
  <sheetFormatPr defaultRowHeight="15" x14ac:dyDescent="0.25"/>
  <cols>
    <col min="2" max="2" width="37.7109375" customWidth="1"/>
    <col min="3" max="5" width="25.28515625" customWidth="1"/>
    <col min="6" max="6" width="22.7109375" customWidth="1"/>
  </cols>
  <sheetData>
    <row r="1" spans="1:9" x14ac:dyDescent="0.25">
      <c r="A1" s="41" t="s">
        <v>237</v>
      </c>
    </row>
    <row r="2" spans="1:9" x14ac:dyDescent="0.25">
      <c r="A2" s="41" t="s">
        <v>238</v>
      </c>
    </row>
    <row r="3" spans="1:9" x14ac:dyDescent="0.25">
      <c r="A3" s="41" t="s">
        <v>239</v>
      </c>
    </row>
    <row r="4" spans="1:9" ht="30" customHeight="1" x14ac:dyDescent="0.25">
      <c r="A4" s="126" t="s">
        <v>274</v>
      </c>
      <c r="B4" s="126"/>
      <c r="C4" s="126"/>
      <c r="D4" s="126"/>
      <c r="E4" s="126"/>
      <c r="F4" s="126"/>
      <c r="G4" s="126"/>
      <c r="H4" s="126"/>
      <c r="I4" s="126"/>
    </row>
    <row r="5" spans="1:9" ht="13.9" customHeight="1" x14ac:dyDescent="0.25">
      <c r="A5" s="66"/>
      <c r="B5" s="66"/>
      <c r="C5" s="66"/>
      <c r="D5" s="66"/>
      <c r="E5" s="84"/>
      <c r="F5" s="66"/>
      <c r="G5" s="66"/>
      <c r="H5" s="66"/>
      <c r="I5" s="66"/>
    </row>
    <row r="6" spans="1:9" ht="15.75" customHeight="1" x14ac:dyDescent="0.25">
      <c r="B6" s="126" t="s">
        <v>256</v>
      </c>
      <c r="C6" s="126"/>
      <c r="D6" s="126"/>
      <c r="E6" s="126"/>
      <c r="F6" s="126"/>
    </row>
    <row r="7" spans="1:9" ht="18" x14ac:dyDescent="0.25">
      <c r="B7" s="19"/>
      <c r="C7" s="19"/>
      <c r="D7" s="3"/>
      <c r="E7" s="3"/>
      <c r="F7" s="3"/>
    </row>
    <row r="8" spans="1:9" ht="24" customHeight="1" x14ac:dyDescent="0.25">
      <c r="B8" s="36" t="s">
        <v>7</v>
      </c>
      <c r="C8" s="36" t="s">
        <v>275</v>
      </c>
      <c r="D8" s="36" t="s">
        <v>266</v>
      </c>
      <c r="E8" s="36" t="s">
        <v>267</v>
      </c>
      <c r="F8" s="36" t="s">
        <v>276</v>
      </c>
    </row>
    <row r="9" spans="1:9" x14ac:dyDescent="0.25">
      <c r="B9" s="6" t="s">
        <v>32</v>
      </c>
      <c r="C9" s="46">
        <f>C10+C13+C15+C17+C19</f>
        <v>2422000</v>
      </c>
      <c r="D9" s="46">
        <f>D10+D13+D15+D17+D19</f>
        <v>21300</v>
      </c>
      <c r="E9" s="95">
        <f>IF(C9,D9/C9,0)</f>
        <v>8.7943848059455001E-3</v>
      </c>
      <c r="F9" s="46">
        <f>F10+F13+F15+F17+F19</f>
        <v>2443300</v>
      </c>
    </row>
    <row r="10" spans="1:9" x14ac:dyDescent="0.25">
      <c r="B10" s="6" t="s">
        <v>30</v>
      </c>
      <c r="C10" s="46">
        <f>C11+C12</f>
        <v>152500</v>
      </c>
      <c r="D10" s="46">
        <f>D11+D12</f>
        <v>21300</v>
      </c>
      <c r="E10" s="95">
        <f t="shared" ref="E10:E20" si="0">IF(C10,D10/C10,0)</f>
        <v>0.13967213114754098</v>
      </c>
      <c r="F10" s="46">
        <f>F11+F12</f>
        <v>173800</v>
      </c>
    </row>
    <row r="11" spans="1:9" x14ac:dyDescent="0.25">
      <c r="B11" s="29" t="s">
        <v>29</v>
      </c>
      <c r="C11" s="42">
        <v>51900</v>
      </c>
      <c r="D11" s="42">
        <v>10000</v>
      </c>
      <c r="E11" s="95">
        <f t="shared" si="0"/>
        <v>0.19267822736030829</v>
      </c>
      <c r="F11" s="42">
        <f>D11+C11</f>
        <v>61900</v>
      </c>
    </row>
    <row r="12" spans="1:9" ht="25.5" x14ac:dyDescent="0.25">
      <c r="B12" s="44" t="s">
        <v>195</v>
      </c>
      <c r="C12" s="42">
        <f>F12-D12</f>
        <v>100600</v>
      </c>
      <c r="D12" s="42">
        <v>11300</v>
      </c>
      <c r="E12" s="95">
        <f t="shared" si="0"/>
        <v>0.11232604373757456</v>
      </c>
      <c r="F12" s="42">
        <v>111900</v>
      </c>
    </row>
    <row r="13" spans="1:9" x14ac:dyDescent="0.25">
      <c r="B13" s="6" t="s">
        <v>25</v>
      </c>
      <c r="C13" s="46">
        <v>0</v>
      </c>
      <c r="D13" s="46">
        <v>0</v>
      </c>
      <c r="E13" s="95">
        <f t="shared" si="0"/>
        <v>0</v>
      </c>
      <c r="F13" s="46">
        <v>0</v>
      </c>
    </row>
    <row r="14" spans="1:9" x14ac:dyDescent="0.25">
      <c r="B14" s="27" t="s">
        <v>24</v>
      </c>
      <c r="C14" s="42">
        <v>0</v>
      </c>
      <c r="D14" s="42">
        <v>0</v>
      </c>
      <c r="E14" s="95">
        <f t="shared" si="0"/>
        <v>0</v>
      </c>
      <c r="F14" s="42">
        <v>0</v>
      </c>
    </row>
    <row r="15" spans="1:9" x14ac:dyDescent="0.25">
      <c r="B15" s="6" t="s">
        <v>196</v>
      </c>
      <c r="C15" s="46">
        <f t="shared" ref="C15:F15" si="1">C16</f>
        <v>180000</v>
      </c>
      <c r="D15" s="46">
        <f t="shared" si="1"/>
        <v>0</v>
      </c>
      <c r="E15" s="95">
        <f t="shared" si="0"/>
        <v>0</v>
      </c>
      <c r="F15" s="46">
        <f t="shared" si="1"/>
        <v>180000</v>
      </c>
    </row>
    <row r="16" spans="1:9" x14ac:dyDescent="0.25">
      <c r="B16" s="27" t="s">
        <v>197</v>
      </c>
      <c r="C16" s="42">
        <v>180000</v>
      </c>
      <c r="D16" s="42">
        <v>0</v>
      </c>
      <c r="E16" s="95">
        <f t="shared" si="0"/>
        <v>0</v>
      </c>
      <c r="F16" s="42">
        <v>180000</v>
      </c>
    </row>
    <row r="17" spans="2:6" x14ac:dyDescent="0.25">
      <c r="B17" s="6" t="s">
        <v>198</v>
      </c>
      <c r="C17" s="46">
        <f t="shared" ref="C17:F17" si="2">C18</f>
        <v>2089500</v>
      </c>
      <c r="D17" s="46">
        <f t="shared" si="2"/>
        <v>0</v>
      </c>
      <c r="E17" s="95">
        <f t="shared" si="0"/>
        <v>0</v>
      </c>
      <c r="F17" s="46">
        <f t="shared" si="2"/>
        <v>2089500</v>
      </c>
    </row>
    <row r="18" spans="2:6" x14ac:dyDescent="0.25">
      <c r="B18" s="27" t="s">
        <v>199</v>
      </c>
      <c r="C18" s="42">
        <v>2089500</v>
      </c>
      <c r="D18" s="42">
        <v>0</v>
      </c>
      <c r="E18" s="95">
        <f t="shared" si="0"/>
        <v>0</v>
      </c>
      <c r="F18" s="42">
        <v>2089500</v>
      </c>
    </row>
    <row r="19" spans="2:6" x14ac:dyDescent="0.25">
      <c r="B19" s="6" t="s">
        <v>200</v>
      </c>
      <c r="C19" s="46">
        <v>0</v>
      </c>
      <c r="D19" s="46">
        <v>0</v>
      </c>
      <c r="E19" s="95">
        <f t="shared" si="0"/>
        <v>0</v>
      </c>
      <c r="F19" s="46">
        <v>0</v>
      </c>
    </row>
    <row r="20" spans="2:6" x14ac:dyDescent="0.25">
      <c r="B20" s="27" t="s">
        <v>201</v>
      </c>
      <c r="C20" s="42">
        <v>0</v>
      </c>
      <c r="D20" s="42">
        <v>0</v>
      </c>
      <c r="E20" s="95">
        <f t="shared" si="0"/>
        <v>0</v>
      </c>
      <c r="F20" s="42">
        <v>0</v>
      </c>
    </row>
    <row r="22" spans="2:6" ht="15.75" x14ac:dyDescent="0.25">
      <c r="B22" s="126" t="s">
        <v>257</v>
      </c>
      <c r="C22" s="126"/>
      <c r="D22" s="126"/>
      <c r="E22" s="126"/>
      <c r="F22" s="126"/>
    </row>
    <row r="23" spans="2:6" ht="15.75" x14ac:dyDescent="0.25">
      <c r="B23" s="66"/>
      <c r="C23" s="66"/>
      <c r="D23" s="66"/>
      <c r="E23" s="84"/>
      <c r="F23" s="66"/>
    </row>
    <row r="24" spans="2:6" ht="23.25" customHeight="1" x14ac:dyDescent="0.25">
      <c r="B24" s="36" t="s">
        <v>7</v>
      </c>
      <c r="C24" s="36" t="s">
        <v>275</v>
      </c>
      <c r="D24" s="36" t="s">
        <v>266</v>
      </c>
      <c r="E24" s="36" t="s">
        <v>267</v>
      </c>
      <c r="F24" s="36" t="s">
        <v>276</v>
      </c>
    </row>
    <row r="25" spans="2:6" x14ac:dyDescent="0.25">
      <c r="B25" s="6" t="s">
        <v>31</v>
      </c>
      <c r="C25" s="46">
        <f>C26+C29+C31+C33+C35</f>
        <v>2422000</v>
      </c>
      <c r="D25" s="46">
        <f>D26+D29+D31+D33</f>
        <v>21300</v>
      </c>
      <c r="E25" s="95">
        <f>IF(C25,D25/C25,0)</f>
        <v>8.7943848059455001E-3</v>
      </c>
      <c r="F25" s="46">
        <f>F26+F29+F31+F33</f>
        <v>2443300</v>
      </c>
    </row>
    <row r="26" spans="2:6" x14ac:dyDescent="0.25">
      <c r="B26" s="6" t="s">
        <v>30</v>
      </c>
      <c r="C26" s="46">
        <f t="shared" ref="C26" si="3">C27+C28</f>
        <v>152500</v>
      </c>
      <c r="D26" s="46">
        <f t="shared" ref="D26:F26" si="4">D27+D28</f>
        <v>21300</v>
      </c>
      <c r="E26" s="95">
        <f t="shared" ref="E26:E36" si="5">IF(C26,D26/C26,0)</f>
        <v>0.13967213114754098</v>
      </c>
      <c r="F26" s="46">
        <f t="shared" si="4"/>
        <v>173800</v>
      </c>
    </row>
    <row r="27" spans="2:6" x14ac:dyDescent="0.25">
      <c r="B27" s="29" t="s">
        <v>29</v>
      </c>
      <c r="C27" s="42">
        <v>51900</v>
      </c>
      <c r="D27" s="42">
        <v>10000</v>
      </c>
      <c r="E27" s="95">
        <f t="shared" si="5"/>
        <v>0.19267822736030829</v>
      </c>
      <c r="F27" s="42">
        <v>61900</v>
      </c>
    </row>
    <row r="28" spans="2:6" ht="25.5" x14ac:dyDescent="0.25">
      <c r="B28" s="44" t="s">
        <v>195</v>
      </c>
      <c r="C28" s="42">
        <v>100600</v>
      </c>
      <c r="D28" s="42">
        <v>11300</v>
      </c>
      <c r="E28" s="95">
        <f t="shared" si="5"/>
        <v>0.11232604373757456</v>
      </c>
      <c r="F28" s="42">
        <v>111900</v>
      </c>
    </row>
    <row r="29" spans="2:6" x14ac:dyDescent="0.25">
      <c r="B29" s="6" t="s">
        <v>25</v>
      </c>
      <c r="C29" s="46">
        <v>0</v>
      </c>
      <c r="D29" s="46">
        <v>0</v>
      </c>
      <c r="E29" s="95">
        <f t="shared" si="5"/>
        <v>0</v>
      </c>
      <c r="F29" s="46">
        <v>0</v>
      </c>
    </row>
    <row r="30" spans="2:6" x14ac:dyDescent="0.25">
      <c r="B30" s="27" t="s">
        <v>24</v>
      </c>
      <c r="C30" s="42">
        <v>0</v>
      </c>
      <c r="D30" s="42">
        <v>0</v>
      </c>
      <c r="E30" s="95">
        <f t="shared" si="5"/>
        <v>0</v>
      </c>
      <c r="F30" s="42">
        <v>0</v>
      </c>
    </row>
    <row r="31" spans="2:6" x14ac:dyDescent="0.25">
      <c r="B31" s="6" t="s">
        <v>196</v>
      </c>
      <c r="C31" s="46">
        <f t="shared" ref="C31" si="6">C32</f>
        <v>180000</v>
      </c>
      <c r="D31" s="46">
        <f t="shared" ref="D31:F31" si="7">D32</f>
        <v>0</v>
      </c>
      <c r="E31" s="95">
        <f t="shared" si="5"/>
        <v>0</v>
      </c>
      <c r="F31" s="46">
        <f t="shared" si="7"/>
        <v>180000</v>
      </c>
    </row>
    <row r="32" spans="2:6" x14ac:dyDescent="0.25">
      <c r="B32" s="27" t="s">
        <v>197</v>
      </c>
      <c r="C32" s="42">
        <v>180000</v>
      </c>
      <c r="D32" s="42">
        <v>0</v>
      </c>
      <c r="E32" s="95">
        <f t="shared" si="5"/>
        <v>0</v>
      </c>
      <c r="F32" s="42">
        <v>180000</v>
      </c>
    </row>
    <row r="33" spans="2:6" x14ac:dyDescent="0.25">
      <c r="B33" s="6" t="s">
        <v>198</v>
      </c>
      <c r="C33" s="46">
        <f t="shared" ref="C33" si="8">C34</f>
        <v>2089500</v>
      </c>
      <c r="D33" s="46">
        <f t="shared" ref="D33:F33" si="9">D34</f>
        <v>0</v>
      </c>
      <c r="E33" s="95">
        <f t="shared" si="5"/>
        <v>0</v>
      </c>
      <c r="F33" s="46">
        <f t="shared" si="9"/>
        <v>2089500</v>
      </c>
    </row>
    <row r="34" spans="2:6" x14ac:dyDescent="0.25">
      <c r="B34" s="27" t="s">
        <v>199</v>
      </c>
      <c r="C34" s="42">
        <v>2089500</v>
      </c>
      <c r="D34" s="42">
        <v>0</v>
      </c>
      <c r="E34" s="95">
        <f t="shared" si="5"/>
        <v>0</v>
      </c>
      <c r="F34" s="42">
        <v>2089500</v>
      </c>
    </row>
    <row r="35" spans="2:6" x14ac:dyDescent="0.25">
      <c r="B35" s="6" t="s">
        <v>200</v>
      </c>
      <c r="C35" s="46">
        <v>0</v>
      </c>
      <c r="D35" s="46">
        <v>0</v>
      </c>
      <c r="E35" s="95">
        <f t="shared" si="5"/>
        <v>0</v>
      </c>
      <c r="F35" s="46">
        <v>0</v>
      </c>
    </row>
    <row r="36" spans="2:6" x14ac:dyDescent="0.25">
      <c r="B36" s="27" t="s">
        <v>201</v>
      </c>
      <c r="C36" s="42">
        <v>0</v>
      </c>
      <c r="D36" s="42">
        <v>0</v>
      </c>
      <c r="E36" s="95">
        <f t="shared" si="5"/>
        <v>0</v>
      </c>
      <c r="F36" s="42">
        <v>0</v>
      </c>
    </row>
    <row r="38" spans="2:6" x14ac:dyDescent="0.25">
      <c r="B38" s="103" t="s">
        <v>269</v>
      </c>
      <c r="D38" t="s">
        <v>236</v>
      </c>
    </row>
    <row r="39" spans="2:6" x14ac:dyDescent="0.25">
      <c r="D39" s="60"/>
      <c r="E39" s="69"/>
    </row>
    <row r="40" spans="2:6" x14ac:dyDescent="0.25">
      <c r="D40" t="s">
        <v>240</v>
      </c>
    </row>
  </sheetData>
  <mergeCells count="3">
    <mergeCell ref="B6:F6"/>
    <mergeCell ref="A4:I4"/>
    <mergeCell ref="B22:F22"/>
  </mergeCells>
  <pageMargins left="0.7" right="0.7" top="0.75" bottom="0.75" header="0.3" footer="0.3"/>
  <pageSetup paperSize="9" scale="75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3"/>
  <sheetViews>
    <sheetView workbookViewId="0">
      <selection activeCell="D14" sqref="D14"/>
    </sheetView>
  </sheetViews>
  <sheetFormatPr defaultRowHeight="15" x14ac:dyDescent="0.25"/>
  <cols>
    <col min="2" max="2" width="37.7109375" customWidth="1"/>
    <col min="3" max="5" width="25.28515625" customWidth="1"/>
    <col min="6" max="6" width="20.42578125" customWidth="1"/>
  </cols>
  <sheetData>
    <row r="1" spans="1:9" x14ac:dyDescent="0.25">
      <c r="A1" s="41" t="s">
        <v>237</v>
      </c>
    </row>
    <row r="2" spans="1:9" x14ac:dyDescent="0.25">
      <c r="A2" s="41" t="s">
        <v>238</v>
      </c>
    </row>
    <row r="3" spans="1:9" x14ac:dyDescent="0.25">
      <c r="A3" s="41" t="s">
        <v>239</v>
      </c>
    </row>
    <row r="4" spans="1:9" ht="33" customHeight="1" x14ac:dyDescent="0.25">
      <c r="A4" s="126" t="s">
        <v>274</v>
      </c>
      <c r="B4" s="126"/>
      <c r="C4" s="126"/>
      <c r="D4" s="126"/>
      <c r="E4" s="126"/>
      <c r="F4" s="126"/>
      <c r="G4" s="126"/>
      <c r="H4" s="126"/>
      <c r="I4" s="126"/>
    </row>
    <row r="5" spans="1:9" ht="15.75" x14ac:dyDescent="0.25">
      <c r="A5" s="66"/>
      <c r="B5" s="66"/>
      <c r="C5" s="66"/>
      <c r="D5" s="93"/>
      <c r="E5" s="66"/>
      <c r="F5" s="66"/>
      <c r="G5" s="66"/>
      <c r="H5" s="66"/>
    </row>
    <row r="6" spans="1:9" ht="15.75" x14ac:dyDescent="0.25">
      <c r="A6" s="66"/>
      <c r="B6" s="66"/>
      <c r="C6" s="66"/>
      <c r="D6" s="93"/>
      <c r="E6" s="66"/>
      <c r="F6" s="66"/>
      <c r="G6" s="66"/>
      <c r="H6" s="66"/>
    </row>
    <row r="7" spans="1:9" ht="15.75" x14ac:dyDescent="0.25">
      <c r="A7" s="66"/>
      <c r="B7" s="66"/>
      <c r="C7" s="66"/>
      <c r="D7" s="93"/>
      <c r="E7" s="66"/>
      <c r="F7" s="66"/>
      <c r="G7" s="66"/>
      <c r="H7" s="66"/>
    </row>
    <row r="8" spans="1:9" ht="15.75" x14ac:dyDescent="0.25">
      <c r="A8" s="66"/>
      <c r="B8" s="66"/>
      <c r="C8" s="93"/>
      <c r="D8" s="93"/>
      <c r="E8" s="66"/>
      <c r="F8" s="66"/>
      <c r="G8" s="66"/>
      <c r="H8" s="66"/>
    </row>
    <row r="9" spans="1:9" ht="18" x14ac:dyDescent="0.25">
      <c r="B9" s="19"/>
      <c r="C9" s="19"/>
      <c r="D9" s="19"/>
      <c r="E9" s="3"/>
      <c r="F9" s="3"/>
    </row>
    <row r="10" spans="1:9" ht="15.75" x14ac:dyDescent="0.25">
      <c r="B10" s="126" t="s">
        <v>258</v>
      </c>
      <c r="C10" s="126"/>
      <c r="D10" s="126"/>
      <c r="E10" s="126"/>
      <c r="F10" s="126"/>
    </row>
    <row r="11" spans="1:9" ht="18" x14ac:dyDescent="0.25">
      <c r="B11" s="19"/>
      <c r="C11" s="19"/>
      <c r="D11" s="19"/>
      <c r="E11" s="3"/>
      <c r="F11" s="3"/>
    </row>
    <row r="12" spans="1:9" x14ac:dyDescent="0.25">
      <c r="B12" s="36" t="s">
        <v>7</v>
      </c>
      <c r="C12" s="36" t="s">
        <v>275</v>
      </c>
      <c r="D12" s="36" t="s">
        <v>266</v>
      </c>
      <c r="E12" s="36" t="s">
        <v>267</v>
      </c>
      <c r="F12" s="36" t="s">
        <v>276</v>
      </c>
    </row>
    <row r="13" spans="1:9" ht="15.75" customHeight="1" x14ac:dyDescent="0.25">
      <c r="B13" s="6" t="s">
        <v>31</v>
      </c>
      <c r="C13" s="46">
        <f t="shared" ref="C13:F13" si="0">C14</f>
        <v>2422000</v>
      </c>
      <c r="D13" s="46">
        <v>21300</v>
      </c>
      <c r="E13" s="89">
        <f>IF(C13,D13/C13,0)</f>
        <v>8.7943848059455001E-3</v>
      </c>
      <c r="F13" s="46">
        <f t="shared" si="0"/>
        <v>2443300</v>
      </c>
    </row>
    <row r="14" spans="1:9" ht="15.75" customHeight="1" x14ac:dyDescent="0.25">
      <c r="B14" s="6" t="s">
        <v>50</v>
      </c>
      <c r="C14" s="46">
        <f t="shared" ref="C14:F14" si="1">C15</f>
        <v>2422000</v>
      </c>
      <c r="D14" s="46">
        <v>21300</v>
      </c>
      <c r="E14" s="89">
        <f t="shared" ref="E14:E15" si="2">IF(C14,D14/C14,0)</f>
        <v>8.7943848059455001E-3</v>
      </c>
      <c r="F14" s="46">
        <f t="shared" si="1"/>
        <v>2443300</v>
      </c>
    </row>
    <row r="15" spans="1:9" x14ac:dyDescent="0.25">
      <c r="B15" s="13" t="s">
        <v>51</v>
      </c>
      <c r="C15" s="42">
        <v>2422000</v>
      </c>
      <c r="D15" s="42">
        <v>21300</v>
      </c>
      <c r="E15" s="89">
        <f t="shared" si="2"/>
        <v>8.7943848059455001E-3</v>
      </c>
      <c r="F15" s="43">
        <f>C15+D15</f>
        <v>2443300</v>
      </c>
    </row>
    <row r="17" spans="2:6" x14ac:dyDescent="0.25">
      <c r="D17" s="102"/>
    </row>
    <row r="20" spans="2:6" x14ac:dyDescent="0.25">
      <c r="E20" t="s">
        <v>236</v>
      </c>
    </row>
    <row r="21" spans="2:6" x14ac:dyDescent="0.25">
      <c r="B21" s="104" t="s">
        <v>269</v>
      </c>
    </row>
    <row r="22" spans="2:6" x14ac:dyDescent="0.25">
      <c r="C22" s="69"/>
      <c r="D22" s="69"/>
      <c r="E22" s="60"/>
    </row>
    <row r="23" spans="2:6" x14ac:dyDescent="0.25">
      <c r="C23" s="69"/>
      <c r="D23" s="69"/>
      <c r="E23" t="s">
        <v>240</v>
      </c>
      <c r="F23" s="69"/>
    </row>
  </sheetData>
  <mergeCells count="2">
    <mergeCell ref="B10:F10"/>
    <mergeCell ref="A4:I4"/>
  </mergeCells>
  <pageMargins left="0.7" right="0.7" top="0.75" bottom="0.75" header="0.3" footer="0.3"/>
  <pageSetup paperSize="9" scale="7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8"/>
  <sheetViews>
    <sheetView topLeftCell="A2" workbookViewId="0">
      <selection activeCell="C25" sqref="C25:E25"/>
    </sheetView>
  </sheetViews>
  <sheetFormatPr defaultRowHeight="15" x14ac:dyDescent="0.25"/>
  <cols>
    <col min="1" max="1" width="5.28515625" customWidth="1"/>
    <col min="2" max="2" width="7.42578125" bestFit="1" customWidth="1"/>
    <col min="3" max="3" width="8.42578125" bestFit="1" customWidth="1"/>
    <col min="4" max="4" width="8.42578125" customWidth="1"/>
    <col min="5" max="5" width="5.42578125" bestFit="1" customWidth="1"/>
    <col min="6" max="10" width="25.28515625" customWidth="1"/>
    <col min="11" max="11" width="21.5703125" customWidth="1"/>
  </cols>
  <sheetData>
    <row r="1" spans="1:11" x14ac:dyDescent="0.25">
      <c r="A1" s="41" t="s">
        <v>237</v>
      </c>
    </row>
    <row r="2" spans="1:11" x14ac:dyDescent="0.25">
      <c r="A2" s="41" t="s">
        <v>238</v>
      </c>
    </row>
    <row r="3" spans="1:11" x14ac:dyDescent="0.25">
      <c r="A3" s="41" t="s">
        <v>239</v>
      </c>
    </row>
    <row r="4" spans="1:11" ht="33.6" customHeight="1" x14ac:dyDescent="0.25">
      <c r="A4" s="41"/>
      <c r="B4" s="126" t="s">
        <v>274</v>
      </c>
      <c r="C4" s="126"/>
      <c r="D4" s="126"/>
      <c r="E4" s="126"/>
      <c r="F4" s="126"/>
      <c r="G4" s="126"/>
      <c r="H4" s="126"/>
      <c r="I4" s="126"/>
      <c r="J4" s="126"/>
      <c r="K4" s="126"/>
    </row>
    <row r="5" spans="1:11" ht="15.75" x14ac:dyDescent="0.25">
      <c r="A5" s="41"/>
      <c r="B5" s="66"/>
      <c r="C5" s="66"/>
      <c r="D5" s="66"/>
      <c r="E5" s="66"/>
      <c r="F5" s="66"/>
      <c r="G5" s="66"/>
      <c r="H5" s="66"/>
      <c r="I5" s="66"/>
      <c r="J5" s="66"/>
    </row>
    <row r="6" spans="1:11" ht="15.75" x14ac:dyDescent="0.25">
      <c r="A6" s="41"/>
      <c r="B6" s="66"/>
      <c r="C6" s="66"/>
      <c r="D6" s="66"/>
      <c r="E6" s="66"/>
      <c r="F6" s="66"/>
      <c r="G6" s="126" t="s">
        <v>12</v>
      </c>
      <c r="H6" s="126"/>
      <c r="I6" s="126"/>
      <c r="J6" s="66"/>
    </row>
    <row r="7" spans="1:11" ht="15.75" x14ac:dyDescent="0.25">
      <c r="A7" s="41"/>
      <c r="B7" s="66"/>
      <c r="C7" s="66"/>
      <c r="D7" s="66"/>
      <c r="E7" s="66"/>
      <c r="F7" s="66"/>
      <c r="G7" s="66"/>
      <c r="H7" s="66"/>
      <c r="I7" s="66"/>
      <c r="J7" s="66"/>
    </row>
    <row r="8" spans="1:11" ht="18.600000000000001" customHeight="1" x14ac:dyDescent="0.25">
      <c r="B8" s="126" t="s">
        <v>259</v>
      </c>
      <c r="C8" s="126"/>
      <c r="D8" s="126"/>
      <c r="E8" s="126"/>
      <c r="F8" s="126"/>
      <c r="G8" s="126"/>
      <c r="H8" s="126"/>
      <c r="I8" s="126"/>
      <c r="J8" s="126"/>
      <c r="K8" s="126"/>
    </row>
    <row r="9" spans="1:11" ht="15.75" customHeight="1" x14ac:dyDescent="0.25">
      <c r="B9" s="126"/>
      <c r="C9" s="126"/>
      <c r="D9" s="126"/>
      <c r="E9" s="126"/>
      <c r="F9" s="126"/>
      <c r="G9" s="126"/>
      <c r="H9" s="126"/>
      <c r="I9" s="126"/>
      <c r="J9" s="126"/>
      <c r="K9" s="126"/>
    </row>
    <row r="10" spans="1:11" ht="18" x14ac:dyDescent="0.25">
      <c r="B10" s="19"/>
      <c r="C10" s="19"/>
      <c r="D10" s="19"/>
      <c r="E10" s="19"/>
      <c r="F10" s="19"/>
      <c r="G10" s="19"/>
      <c r="H10" s="19"/>
      <c r="I10" s="19"/>
      <c r="J10" s="3"/>
      <c r="K10" s="3"/>
    </row>
    <row r="11" spans="1:11" ht="25.5" customHeight="1" x14ac:dyDescent="0.25">
      <c r="B11" s="173" t="s">
        <v>7</v>
      </c>
      <c r="C11" s="174"/>
      <c r="D11" s="174"/>
      <c r="E11" s="174"/>
      <c r="F11" s="175"/>
      <c r="G11" s="38" t="s">
        <v>277</v>
      </c>
      <c r="H11" s="36" t="s">
        <v>268</v>
      </c>
      <c r="I11" s="38" t="s">
        <v>278</v>
      </c>
      <c r="J11" s="38" t="s">
        <v>254</v>
      </c>
      <c r="K11" s="38" t="s">
        <v>279</v>
      </c>
    </row>
    <row r="12" spans="1:11" ht="25.5" x14ac:dyDescent="0.25">
      <c r="B12" s="6">
        <v>8</v>
      </c>
      <c r="C12" s="6"/>
      <c r="D12" s="6"/>
      <c r="E12" s="6"/>
      <c r="F12" s="6" t="s">
        <v>9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</row>
    <row r="13" spans="1:11" x14ac:dyDescent="0.25">
      <c r="B13" s="6"/>
      <c r="C13" s="11">
        <v>84</v>
      </c>
      <c r="D13" s="11"/>
      <c r="E13" s="11"/>
      <c r="F13" s="11" t="s">
        <v>14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</row>
    <row r="14" spans="1:11" ht="51" x14ac:dyDescent="0.25">
      <c r="B14" s="7"/>
      <c r="C14" s="7"/>
      <c r="D14" s="7">
        <v>841</v>
      </c>
      <c r="E14" s="7"/>
      <c r="F14" s="26" t="s">
        <v>33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</row>
    <row r="15" spans="1:11" ht="25.5" x14ac:dyDescent="0.25">
      <c r="B15" s="7"/>
      <c r="C15" s="7"/>
      <c r="D15" s="7"/>
      <c r="E15" s="7">
        <v>8413</v>
      </c>
      <c r="F15" s="26" t="s">
        <v>34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</row>
    <row r="16" spans="1:11" x14ac:dyDescent="0.25">
      <c r="B16" s="7"/>
      <c r="C16" s="7"/>
      <c r="D16" s="7"/>
      <c r="E16" s="8" t="s">
        <v>19</v>
      </c>
      <c r="F16" s="13"/>
      <c r="G16" s="5">
        <v>0</v>
      </c>
      <c r="H16" s="5">
        <v>0</v>
      </c>
      <c r="I16" s="5">
        <v>0</v>
      </c>
      <c r="J16" s="5">
        <v>0</v>
      </c>
      <c r="K16" s="5">
        <v>0</v>
      </c>
    </row>
    <row r="17" spans="2:11" ht="25.5" x14ac:dyDescent="0.25">
      <c r="B17" s="9">
        <v>5</v>
      </c>
      <c r="C17" s="10"/>
      <c r="D17" s="10"/>
      <c r="E17" s="10"/>
      <c r="F17" s="22" t="s">
        <v>10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</row>
    <row r="18" spans="2:11" ht="25.5" x14ac:dyDescent="0.25">
      <c r="B18" s="11"/>
      <c r="C18" s="11">
        <v>54</v>
      </c>
      <c r="D18" s="11"/>
      <c r="E18" s="11"/>
      <c r="F18" s="23" t="s">
        <v>15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</row>
    <row r="19" spans="2:11" ht="63.75" x14ac:dyDescent="0.25">
      <c r="B19" s="11"/>
      <c r="C19" s="11"/>
      <c r="D19" s="11">
        <v>541</v>
      </c>
      <c r="E19" s="26"/>
      <c r="F19" s="26" t="s">
        <v>35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</row>
    <row r="20" spans="2:11" ht="38.25" x14ac:dyDescent="0.25">
      <c r="B20" s="11"/>
      <c r="C20" s="11"/>
      <c r="D20" s="11"/>
      <c r="E20" s="26">
        <v>5413</v>
      </c>
      <c r="F20" s="26" t="s">
        <v>36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</row>
    <row r="21" spans="2:11" x14ac:dyDescent="0.25">
      <c r="B21" s="12" t="s">
        <v>16</v>
      </c>
      <c r="C21" s="10"/>
      <c r="D21" s="10"/>
      <c r="E21" s="10"/>
      <c r="F21" s="22" t="s">
        <v>19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</row>
    <row r="25" spans="2:11" ht="19.5" customHeight="1" x14ac:dyDescent="0.25">
      <c r="C25" s="172" t="s">
        <v>269</v>
      </c>
      <c r="D25" s="172"/>
      <c r="E25" s="172"/>
      <c r="F25" s="59"/>
      <c r="G25" s="59"/>
      <c r="J25" t="s">
        <v>236</v>
      </c>
      <c r="K25" s="69"/>
    </row>
    <row r="26" spans="2:11" x14ac:dyDescent="0.25">
      <c r="K26" s="69"/>
    </row>
    <row r="27" spans="2:11" x14ac:dyDescent="0.25">
      <c r="J27" s="60"/>
      <c r="K27" s="69"/>
    </row>
    <row r="28" spans="2:11" x14ac:dyDescent="0.25">
      <c r="J28" t="s">
        <v>240</v>
      </c>
      <c r="K28" s="69"/>
    </row>
  </sheetData>
  <mergeCells count="6">
    <mergeCell ref="C25:E25"/>
    <mergeCell ref="B11:F11"/>
    <mergeCell ref="B8:K8"/>
    <mergeCell ref="B9:K9"/>
    <mergeCell ref="B4:K4"/>
    <mergeCell ref="G6:I6"/>
  </mergeCells>
  <pageMargins left="0.7" right="0.7" top="0.75" bottom="0.75" header="0.3" footer="0.3"/>
  <pageSetup paperSize="9" scale="71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8"/>
  <sheetViews>
    <sheetView workbookViewId="0">
      <selection activeCell="C35" sqref="C35"/>
    </sheetView>
  </sheetViews>
  <sheetFormatPr defaultRowHeight="15" x14ac:dyDescent="0.25"/>
  <cols>
    <col min="2" max="2" width="37.7109375" customWidth="1"/>
    <col min="3" max="6" width="25.28515625" customWidth="1"/>
    <col min="7" max="7" width="23.7109375" customWidth="1"/>
  </cols>
  <sheetData>
    <row r="1" spans="1:12" x14ac:dyDescent="0.25">
      <c r="A1" s="41" t="s">
        <v>237</v>
      </c>
    </row>
    <row r="2" spans="1:12" x14ac:dyDescent="0.25">
      <c r="A2" s="41" t="s">
        <v>238</v>
      </c>
    </row>
    <row r="3" spans="1:12" x14ac:dyDescent="0.25">
      <c r="A3" s="41" t="s">
        <v>239</v>
      </c>
    </row>
    <row r="5" spans="1:12" ht="31.15" customHeight="1" x14ac:dyDescent="0.25">
      <c r="B5" s="126" t="s">
        <v>273</v>
      </c>
      <c r="C5" s="126"/>
      <c r="D5" s="126"/>
      <c r="E5" s="126"/>
      <c r="F5" s="126"/>
      <c r="G5" s="126"/>
      <c r="H5" s="70"/>
      <c r="I5" s="70"/>
      <c r="J5" s="70"/>
      <c r="K5" s="70"/>
      <c r="L5" s="70"/>
    </row>
    <row r="6" spans="1:12" ht="15.75" x14ac:dyDescent="0.25">
      <c r="B6" s="41"/>
      <c r="C6" s="66"/>
      <c r="D6" s="66"/>
      <c r="E6" s="66"/>
      <c r="F6" s="66"/>
      <c r="G6" s="66"/>
      <c r="H6" s="66"/>
      <c r="I6" s="66"/>
      <c r="J6" s="66"/>
    </row>
    <row r="7" spans="1:12" ht="15.75" x14ac:dyDescent="0.25">
      <c r="B7" s="41"/>
      <c r="C7" s="126" t="s">
        <v>12</v>
      </c>
      <c r="D7" s="126"/>
      <c r="E7" s="126"/>
      <c r="F7" s="126"/>
      <c r="G7" s="66"/>
      <c r="H7" s="70"/>
      <c r="I7" s="70"/>
      <c r="J7" s="66"/>
    </row>
    <row r="8" spans="1:12" ht="18" x14ac:dyDescent="0.25">
      <c r="B8" s="19"/>
      <c r="C8" s="19"/>
      <c r="D8" s="19"/>
      <c r="E8" s="19"/>
      <c r="F8" s="3"/>
      <c r="G8" s="3"/>
    </row>
    <row r="9" spans="1:12" ht="15.75" customHeight="1" x14ac:dyDescent="0.25">
      <c r="B9" s="126" t="s">
        <v>260</v>
      </c>
      <c r="C9" s="126"/>
      <c r="D9" s="126"/>
      <c r="E9" s="126"/>
      <c r="F9" s="126"/>
      <c r="G9" s="126"/>
    </row>
    <row r="10" spans="1:12" ht="18" x14ac:dyDescent="0.25">
      <c r="B10" s="19"/>
      <c r="C10" s="19"/>
      <c r="D10" s="19"/>
      <c r="E10" s="19"/>
      <c r="F10" s="3"/>
      <c r="G10" s="3"/>
    </row>
    <row r="11" spans="1:12" x14ac:dyDescent="0.25">
      <c r="B11" s="36" t="s">
        <v>7</v>
      </c>
      <c r="C11" s="36" t="s">
        <v>277</v>
      </c>
      <c r="D11" s="36" t="s">
        <v>268</v>
      </c>
      <c r="E11" s="36" t="s">
        <v>278</v>
      </c>
      <c r="F11" s="36" t="s">
        <v>254</v>
      </c>
      <c r="G11" s="36" t="s">
        <v>279</v>
      </c>
    </row>
    <row r="12" spans="1:12" x14ac:dyDescent="0.25">
      <c r="B12" s="6" t="s">
        <v>37</v>
      </c>
      <c r="C12" s="5">
        <v>0</v>
      </c>
      <c r="D12" s="5">
        <v>0</v>
      </c>
      <c r="E12" s="5">
        <v>0</v>
      </c>
      <c r="F12" s="5">
        <v>0</v>
      </c>
      <c r="G12" s="5">
        <v>0</v>
      </c>
    </row>
    <row r="13" spans="1:12" x14ac:dyDescent="0.25">
      <c r="B13" s="6" t="s">
        <v>30</v>
      </c>
      <c r="C13" s="5">
        <v>0</v>
      </c>
      <c r="D13" s="5">
        <v>0</v>
      </c>
      <c r="E13" s="5">
        <v>0</v>
      </c>
      <c r="F13" s="5">
        <v>0</v>
      </c>
      <c r="G13" s="5">
        <v>0</v>
      </c>
    </row>
    <row r="14" spans="1:12" x14ac:dyDescent="0.25">
      <c r="B14" s="29" t="s">
        <v>29</v>
      </c>
      <c r="C14" s="5">
        <v>0</v>
      </c>
      <c r="D14" s="5">
        <v>0</v>
      </c>
      <c r="E14" s="5">
        <v>0</v>
      </c>
      <c r="F14" s="5">
        <v>0</v>
      </c>
      <c r="G14" s="5">
        <v>0</v>
      </c>
    </row>
    <row r="15" spans="1:12" x14ac:dyDescent="0.25">
      <c r="B15" s="28" t="s">
        <v>28</v>
      </c>
      <c r="C15" s="5">
        <v>0</v>
      </c>
      <c r="D15" s="5">
        <v>0</v>
      </c>
      <c r="E15" s="5">
        <v>0</v>
      </c>
      <c r="F15" s="5">
        <v>0</v>
      </c>
      <c r="G15" s="5">
        <v>0</v>
      </c>
    </row>
    <row r="16" spans="1:12" x14ac:dyDescent="0.25">
      <c r="B16" s="28" t="s">
        <v>19</v>
      </c>
      <c r="C16" s="5">
        <v>0</v>
      </c>
      <c r="D16" s="5">
        <v>0</v>
      </c>
      <c r="E16" s="5">
        <v>0</v>
      </c>
      <c r="F16" s="5">
        <v>0</v>
      </c>
      <c r="G16" s="5">
        <v>0</v>
      </c>
    </row>
    <row r="17" spans="2:7" x14ac:dyDescent="0.25">
      <c r="B17" s="6" t="s">
        <v>27</v>
      </c>
      <c r="C17" s="5">
        <v>0</v>
      </c>
      <c r="D17" s="5">
        <v>0</v>
      </c>
      <c r="E17" s="5">
        <v>0</v>
      </c>
      <c r="F17" s="5">
        <v>0</v>
      </c>
      <c r="G17" s="5">
        <v>0</v>
      </c>
    </row>
    <row r="18" spans="2:7" x14ac:dyDescent="0.25">
      <c r="B18" s="27" t="s">
        <v>26</v>
      </c>
      <c r="C18" s="5">
        <v>0</v>
      </c>
      <c r="D18" s="5">
        <v>0</v>
      </c>
      <c r="E18" s="5">
        <v>0</v>
      </c>
      <c r="F18" s="5">
        <v>0</v>
      </c>
      <c r="G18" s="5">
        <v>0</v>
      </c>
    </row>
    <row r="19" spans="2:7" x14ac:dyDescent="0.25">
      <c r="B19" s="6" t="s">
        <v>25</v>
      </c>
      <c r="C19" s="5">
        <v>0</v>
      </c>
      <c r="D19" s="5">
        <v>0</v>
      </c>
      <c r="E19" s="5">
        <v>0</v>
      </c>
      <c r="F19" s="5">
        <v>0</v>
      </c>
      <c r="G19" s="5">
        <v>0</v>
      </c>
    </row>
    <row r="20" spans="2:7" x14ac:dyDescent="0.25">
      <c r="B20" s="27" t="s">
        <v>24</v>
      </c>
      <c r="C20" s="5">
        <v>0</v>
      </c>
      <c r="D20" s="5">
        <v>0</v>
      </c>
      <c r="E20" s="5">
        <v>0</v>
      </c>
      <c r="F20" s="5">
        <v>0</v>
      </c>
      <c r="G20" s="5">
        <v>0</v>
      </c>
    </row>
    <row r="21" spans="2:7" x14ac:dyDescent="0.25">
      <c r="B21" s="11" t="s">
        <v>16</v>
      </c>
      <c r="C21" s="5">
        <v>0</v>
      </c>
      <c r="D21" s="5">
        <v>0</v>
      </c>
      <c r="E21" s="5">
        <v>0</v>
      </c>
      <c r="F21" s="5">
        <v>0</v>
      </c>
      <c r="G21" s="5">
        <v>0</v>
      </c>
    </row>
    <row r="22" spans="2:7" x14ac:dyDescent="0.25">
      <c r="B22" s="27"/>
      <c r="C22" s="5">
        <v>0</v>
      </c>
      <c r="D22" s="5">
        <v>0</v>
      </c>
      <c r="E22" s="5">
        <v>0</v>
      </c>
      <c r="F22" s="5">
        <v>0</v>
      </c>
      <c r="G22" s="5">
        <v>0</v>
      </c>
    </row>
    <row r="23" spans="2:7" ht="15.75" customHeight="1" x14ac:dyDescent="0.25">
      <c r="B23" s="6" t="s">
        <v>38</v>
      </c>
      <c r="C23" s="5">
        <v>0</v>
      </c>
      <c r="D23" s="5">
        <v>0</v>
      </c>
      <c r="E23" s="5">
        <v>0</v>
      </c>
      <c r="F23" s="5">
        <v>0</v>
      </c>
      <c r="G23" s="5">
        <v>0</v>
      </c>
    </row>
    <row r="24" spans="2:7" ht="15.75" customHeight="1" x14ac:dyDescent="0.25">
      <c r="B24" s="6" t="s">
        <v>30</v>
      </c>
      <c r="C24" s="5">
        <v>0</v>
      </c>
      <c r="D24" s="5">
        <v>0</v>
      </c>
      <c r="E24" s="5">
        <v>0</v>
      </c>
      <c r="F24" s="5">
        <v>0</v>
      </c>
      <c r="G24" s="5">
        <v>0</v>
      </c>
    </row>
    <row r="25" spans="2:7" x14ac:dyDescent="0.25">
      <c r="B25" s="29" t="s">
        <v>29</v>
      </c>
      <c r="C25" s="5">
        <v>0</v>
      </c>
      <c r="D25" s="5">
        <v>0</v>
      </c>
      <c r="E25" s="5">
        <v>0</v>
      </c>
      <c r="F25" s="5">
        <v>0</v>
      </c>
      <c r="G25" s="5">
        <v>0</v>
      </c>
    </row>
    <row r="26" spans="2:7" x14ac:dyDescent="0.25">
      <c r="B26" s="28" t="s">
        <v>28</v>
      </c>
      <c r="C26" s="5">
        <v>0</v>
      </c>
      <c r="D26" s="5">
        <v>0</v>
      </c>
      <c r="E26" s="5">
        <v>0</v>
      </c>
      <c r="F26" s="5">
        <v>0</v>
      </c>
      <c r="G26" s="5">
        <v>0</v>
      </c>
    </row>
    <row r="27" spans="2:7" x14ac:dyDescent="0.25">
      <c r="B27" s="28" t="s">
        <v>19</v>
      </c>
      <c r="C27" s="5">
        <v>0</v>
      </c>
      <c r="D27" s="5">
        <v>0</v>
      </c>
      <c r="E27" s="5">
        <v>0</v>
      </c>
      <c r="F27" s="5">
        <v>0</v>
      </c>
      <c r="G27" s="5">
        <v>0</v>
      </c>
    </row>
    <row r="28" spans="2:7" x14ac:dyDescent="0.25">
      <c r="B28" s="6" t="s">
        <v>27</v>
      </c>
      <c r="C28" s="5">
        <v>0</v>
      </c>
      <c r="D28" s="5">
        <v>0</v>
      </c>
      <c r="E28" s="5">
        <v>0</v>
      </c>
      <c r="F28" s="5">
        <v>0</v>
      </c>
      <c r="G28" s="5">
        <v>0</v>
      </c>
    </row>
    <row r="29" spans="2:7" x14ac:dyDescent="0.25">
      <c r="B29" s="27" t="s">
        <v>26</v>
      </c>
      <c r="C29" s="5">
        <v>0</v>
      </c>
      <c r="D29" s="5">
        <v>0</v>
      </c>
      <c r="E29" s="5">
        <v>0</v>
      </c>
      <c r="F29" s="5">
        <v>0</v>
      </c>
      <c r="G29" s="5">
        <v>0</v>
      </c>
    </row>
    <row r="30" spans="2:7" x14ac:dyDescent="0.25">
      <c r="B30" s="6" t="s">
        <v>25</v>
      </c>
      <c r="C30" s="5">
        <v>0</v>
      </c>
      <c r="D30" s="5">
        <v>0</v>
      </c>
      <c r="E30" s="5">
        <v>0</v>
      </c>
      <c r="F30" s="5">
        <v>0</v>
      </c>
      <c r="G30" s="5">
        <v>0</v>
      </c>
    </row>
    <row r="31" spans="2:7" x14ac:dyDescent="0.25">
      <c r="B31" s="27" t="s">
        <v>24</v>
      </c>
      <c r="C31" s="5">
        <v>0</v>
      </c>
      <c r="D31" s="5">
        <v>0</v>
      </c>
      <c r="E31" s="5">
        <v>0</v>
      </c>
      <c r="F31" s="5">
        <v>0</v>
      </c>
      <c r="G31" s="5">
        <v>0</v>
      </c>
    </row>
    <row r="32" spans="2:7" x14ac:dyDescent="0.25">
      <c r="B32" s="11" t="s">
        <v>16</v>
      </c>
      <c r="C32" s="5">
        <v>0</v>
      </c>
      <c r="D32" s="5">
        <v>0</v>
      </c>
      <c r="E32" s="5">
        <v>0</v>
      </c>
      <c r="F32" s="5">
        <v>0</v>
      </c>
      <c r="G32" s="5">
        <v>0</v>
      </c>
    </row>
    <row r="35" spans="3:7" x14ac:dyDescent="0.25">
      <c r="C35" s="104" t="s">
        <v>269</v>
      </c>
      <c r="G35" t="s">
        <v>236</v>
      </c>
    </row>
    <row r="37" spans="3:7" x14ac:dyDescent="0.25">
      <c r="G37" s="60"/>
    </row>
    <row r="38" spans="3:7" x14ac:dyDescent="0.25">
      <c r="G38" t="s">
        <v>240</v>
      </c>
    </row>
  </sheetData>
  <mergeCells count="3">
    <mergeCell ref="B9:G9"/>
    <mergeCell ref="B5:G5"/>
    <mergeCell ref="C7:F7"/>
  </mergeCells>
  <pageMargins left="0.7" right="0.7" top="0.75" bottom="0.75" header="0.3" footer="0.3"/>
  <pageSetup paperSize="9" scale="72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79"/>
  <sheetViews>
    <sheetView topLeftCell="A136" workbookViewId="0">
      <selection activeCell="G26" sqref="G26"/>
    </sheetView>
  </sheetViews>
  <sheetFormatPr defaultRowHeight="15" x14ac:dyDescent="0.25"/>
  <cols>
    <col min="3" max="3" width="13.140625" customWidth="1"/>
    <col min="5" max="5" width="30.85546875" customWidth="1"/>
    <col min="6" max="7" width="19.42578125" customWidth="1"/>
    <col min="8" max="8" width="22.140625" customWidth="1"/>
    <col min="9" max="9" width="22" customWidth="1"/>
    <col min="11" max="11" width="16.28515625" customWidth="1"/>
  </cols>
  <sheetData>
    <row r="1" spans="1:12" x14ac:dyDescent="0.25">
      <c r="A1" s="41" t="s">
        <v>237</v>
      </c>
    </row>
    <row r="2" spans="1:12" x14ac:dyDescent="0.25">
      <c r="A2" s="41" t="s">
        <v>238</v>
      </c>
    </row>
    <row r="3" spans="1:12" ht="15.75" customHeight="1" x14ac:dyDescent="0.25">
      <c r="A3" s="41" t="s">
        <v>239</v>
      </c>
    </row>
    <row r="4" spans="1:12" ht="15.75" customHeight="1" x14ac:dyDescent="0.25">
      <c r="B4" s="41"/>
    </row>
    <row r="5" spans="1:12" ht="38.450000000000003" customHeight="1" x14ac:dyDescent="0.25">
      <c r="B5" s="183" t="s">
        <v>280</v>
      </c>
      <c r="C5" s="183"/>
      <c r="D5" s="183"/>
      <c r="E5" s="183"/>
      <c r="F5" s="183"/>
      <c r="G5" s="183"/>
      <c r="H5" s="183"/>
    </row>
    <row r="7" spans="1:12" ht="15.75" customHeight="1" x14ac:dyDescent="0.25">
      <c r="B7" s="185" t="s">
        <v>11</v>
      </c>
      <c r="C7" s="185"/>
      <c r="D7" s="185"/>
      <c r="E7" s="185"/>
      <c r="F7" s="185"/>
      <c r="G7" s="185"/>
      <c r="H7" s="185"/>
      <c r="I7" s="58"/>
      <c r="J7" s="58"/>
      <c r="K7" s="58"/>
      <c r="L7" s="58"/>
    </row>
    <row r="9" spans="1:12" x14ac:dyDescent="0.25">
      <c r="B9" s="173" t="s">
        <v>7</v>
      </c>
      <c r="C9" s="174"/>
      <c r="D9" s="174"/>
      <c r="E9" s="175"/>
      <c r="F9" s="36" t="s">
        <v>278</v>
      </c>
      <c r="G9" s="36" t="s">
        <v>266</v>
      </c>
      <c r="H9" s="36" t="s">
        <v>267</v>
      </c>
      <c r="I9" s="36" t="s">
        <v>281</v>
      </c>
    </row>
    <row r="10" spans="1:12" x14ac:dyDescent="0.25">
      <c r="B10" s="61"/>
      <c r="C10" s="62"/>
      <c r="D10" s="62"/>
      <c r="E10" s="63"/>
      <c r="F10" s="37"/>
      <c r="G10" s="94"/>
      <c r="H10" s="37"/>
      <c r="I10" s="67"/>
    </row>
    <row r="11" spans="1:12" ht="32.450000000000003" customHeight="1" x14ac:dyDescent="0.25">
      <c r="B11" s="186" t="s">
        <v>202</v>
      </c>
      <c r="C11" s="187"/>
      <c r="D11" s="188"/>
      <c r="E11" s="49" t="s">
        <v>220</v>
      </c>
      <c r="F11" s="50">
        <f t="shared" ref="F11" si="0">F12</f>
        <v>2422000</v>
      </c>
      <c r="G11" s="50">
        <v>21300</v>
      </c>
      <c r="H11" s="96">
        <f>IF(F11,G11/F11,0)</f>
        <v>8.7943848059455001E-3</v>
      </c>
      <c r="I11" s="50">
        <f>F11+G11</f>
        <v>2443300</v>
      </c>
    </row>
    <row r="12" spans="1:12" ht="31.15" customHeight="1" x14ac:dyDescent="0.25">
      <c r="B12" s="186" t="s">
        <v>203</v>
      </c>
      <c r="C12" s="187"/>
      <c r="D12" s="188"/>
      <c r="E12" s="49" t="s">
        <v>221</v>
      </c>
      <c r="F12" s="50">
        <f t="shared" ref="F12" si="1">F13</f>
        <v>2422000</v>
      </c>
      <c r="G12" s="50">
        <v>21300</v>
      </c>
      <c r="H12" s="96">
        <f t="shared" ref="H12:H75" si="2">IF(F12,G12/F12,0)</f>
        <v>8.7943848059455001E-3</v>
      </c>
      <c r="I12" s="50">
        <f t="shared" ref="I12:I24" si="3">F12+G12</f>
        <v>2443300</v>
      </c>
    </row>
    <row r="13" spans="1:12" ht="30" x14ac:dyDescent="0.25">
      <c r="B13" s="186" t="s">
        <v>261</v>
      </c>
      <c r="C13" s="187"/>
      <c r="D13" s="188"/>
      <c r="E13" s="49" t="s">
        <v>237</v>
      </c>
      <c r="F13" s="50">
        <f t="shared" ref="F13" si="4">F14+F19+F21+F23</f>
        <v>2422000</v>
      </c>
      <c r="G13" s="50">
        <v>21300</v>
      </c>
      <c r="H13" s="96">
        <f t="shared" si="2"/>
        <v>8.7943848059455001E-3</v>
      </c>
      <c r="I13" s="50">
        <f t="shared" si="3"/>
        <v>2443300</v>
      </c>
    </row>
    <row r="14" spans="1:12" ht="18" customHeight="1" x14ac:dyDescent="0.25">
      <c r="B14" s="179" t="s">
        <v>204</v>
      </c>
      <c r="C14" s="180"/>
      <c r="D14" s="181"/>
      <c r="E14" s="51" t="s">
        <v>222</v>
      </c>
      <c r="F14" s="52">
        <v>152500</v>
      </c>
      <c r="G14" s="52">
        <v>21300</v>
      </c>
      <c r="H14" s="97">
        <f t="shared" si="2"/>
        <v>0.13967213114754098</v>
      </c>
      <c r="I14" s="52">
        <f t="shared" si="3"/>
        <v>173800</v>
      </c>
    </row>
    <row r="15" spans="1:12" ht="16.149999999999999" customHeight="1" x14ac:dyDescent="0.25">
      <c r="B15" s="178" t="s">
        <v>205</v>
      </c>
      <c r="C15" s="178"/>
      <c r="D15" s="178"/>
      <c r="E15" s="51" t="s">
        <v>222</v>
      </c>
      <c r="F15" s="52">
        <v>51900</v>
      </c>
      <c r="G15" s="52">
        <v>10000</v>
      </c>
      <c r="H15" s="97">
        <f t="shared" si="2"/>
        <v>0.19267822736030829</v>
      </c>
      <c r="I15" s="52">
        <f t="shared" si="3"/>
        <v>61900</v>
      </c>
    </row>
    <row r="16" spans="1:12" ht="28.15" customHeight="1" x14ac:dyDescent="0.25">
      <c r="B16" s="178" t="s">
        <v>213</v>
      </c>
      <c r="C16" s="178"/>
      <c r="D16" s="178"/>
      <c r="E16" s="51" t="s">
        <v>230</v>
      </c>
      <c r="F16" s="52">
        <v>100600</v>
      </c>
      <c r="G16" s="52">
        <v>11300</v>
      </c>
      <c r="H16" s="97">
        <f t="shared" si="2"/>
        <v>0.11232604373757456</v>
      </c>
      <c r="I16" s="52">
        <f t="shared" si="3"/>
        <v>111900</v>
      </c>
    </row>
    <row r="17" spans="2:11" ht="16.5" customHeight="1" x14ac:dyDescent="0.25">
      <c r="B17" s="178" t="s">
        <v>263</v>
      </c>
      <c r="C17" s="178"/>
      <c r="D17" s="178"/>
      <c r="E17" s="51" t="s">
        <v>265</v>
      </c>
      <c r="F17" s="52">
        <v>0</v>
      </c>
      <c r="G17" s="52">
        <v>0</v>
      </c>
      <c r="H17" s="97">
        <f t="shared" si="2"/>
        <v>0</v>
      </c>
      <c r="I17" s="52">
        <f t="shared" si="3"/>
        <v>0</v>
      </c>
    </row>
    <row r="18" spans="2:11" ht="18" customHeight="1" x14ac:dyDescent="0.25">
      <c r="B18" s="178" t="s">
        <v>264</v>
      </c>
      <c r="C18" s="178"/>
      <c r="D18" s="178"/>
      <c r="E18" s="51" t="s">
        <v>265</v>
      </c>
      <c r="F18" s="52">
        <v>0</v>
      </c>
      <c r="G18" s="52">
        <v>0</v>
      </c>
      <c r="H18" s="97">
        <f t="shared" si="2"/>
        <v>0</v>
      </c>
      <c r="I18" s="52">
        <f t="shared" si="3"/>
        <v>0</v>
      </c>
    </row>
    <row r="19" spans="2:11" ht="15.6" customHeight="1" x14ac:dyDescent="0.25">
      <c r="B19" s="178" t="s">
        <v>214</v>
      </c>
      <c r="C19" s="178"/>
      <c r="D19" s="178"/>
      <c r="E19" s="51" t="s">
        <v>231</v>
      </c>
      <c r="F19" s="52">
        <v>180000</v>
      </c>
      <c r="G19" s="52">
        <v>0</v>
      </c>
      <c r="H19" s="97">
        <f t="shared" si="2"/>
        <v>0</v>
      </c>
      <c r="I19" s="52">
        <f t="shared" si="3"/>
        <v>180000</v>
      </c>
    </row>
    <row r="20" spans="2:11" ht="30" x14ac:dyDescent="0.25">
      <c r="B20" s="178" t="s">
        <v>215</v>
      </c>
      <c r="C20" s="178"/>
      <c r="D20" s="178"/>
      <c r="E20" s="51" t="s">
        <v>232</v>
      </c>
      <c r="F20" s="52">
        <v>180000</v>
      </c>
      <c r="G20" s="52">
        <v>0</v>
      </c>
      <c r="H20" s="97">
        <f t="shared" si="2"/>
        <v>0</v>
      </c>
      <c r="I20" s="52">
        <f t="shared" si="3"/>
        <v>180000</v>
      </c>
    </row>
    <row r="21" spans="2:11" x14ac:dyDescent="0.25">
      <c r="B21" s="178" t="s">
        <v>216</v>
      </c>
      <c r="C21" s="178"/>
      <c r="D21" s="178"/>
      <c r="E21" s="51" t="s">
        <v>233</v>
      </c>
      <c r="F21" s="52">
        <v>2089500</v>
      </c>
      <c r="G21" s="52">
        <v>0</v>
      </c>
      <c r="H21" s="97">
        <f t="shared" si="2"/>
        <v>0</v>
      </c>
      <c r="I21" s="52">
        <f t="shared" si="3"/>
        <v>2089500</v>
      </c>
    </row>
    <row r="22" spans="2:11" ht="16.149999999999999" customHeight="1" x14ac:dyDescent="0.25">
      <c r="B22" s="178" t="s">
        <v>217</v>
      </c>
      <c r="C22" s="178"/>
      <c r="D22" s="178"/>
      <c r="E22" s="51" t="s">
        <v>234</v>
      </c>
      <c r="F22" s="52">
        <v>2089500</v>
      </c>
      <c r="G22" s="52">
        <v>0</v>
      </c>
      <c r="H22" s="97">
        <f t="shared" si="2"/>
        <v>0</v>
      </c>
      <c r="I22" s="52">
        <f t="shared" si="3"/>
        <v>2089500</v>
      </c>
    </row>
    <row r="23" spans="2:11" x14ac:dyDescent="0.25">
      <c r="B23" s="178" t="s">
        <v>218</v>
      </c>
      <c r="C23" s="178"/>
      <c r="D23" s="178"/>
      <c r="E23" s="51" t="s">
        <v>235</v>
      </c>
      <c r="F23" s="52">
        <f t="shared" ref="F23" si="5">F24</f>
        <v>0</v>
      </c>
      <c r="G23" s="52">
        <v>0</v>
      </c>
      <c r="H23" s="97">
        <f t="shared" si="2"/>
        <v>0</v>
      </c>
      <c r="I23" s="52">
        <f t="shared" si="3"/>
        <v>0</v>
      </c>
    </row>
    <row r="24" spans="2:11" x14ac:dyDescent="0.25">
      <c r="B24" s="178" t="s">
        <v>219</v>
      </c>
      <c r="C24" s="178"/>
      <c r="D24" s="178"/>
      <c r="E24" s="51" t="s">
        <v>235</v>
      </c>
      <c r="F24" s="52">
        <f t="shared" ref="F24" si="6">F157</f>
        <v>0</v>
      </c>
      <c r="G24" s="52">
        <v>0</v>
      </c>
      <c r="H24" s="97">
        <f t="shared" si="2"/>
        <v>0</v>
      </c>
      <c r="I24" s="52">
        <f t="shared" si="3"/>
        <v>0</v>
      </c>
    </row>
    <row r="25" spans="2:11" ht="52.5" customHeight="1" x14ac:dyDescent="0.25">
      <c r="B25" s="184" t="s">
        <v>206</v>
      </c>
      <c r="C25" s="184"/>
      <c r="D25" s="184"/>
      <c r="E25" s="54" t="s">
        <v>223</v>
      </c>
      <c r="F25" s="113">
        <f>F26+F108+F119+F124+F160+F165</f>
        <v>2422000</v>
      </c>
      <c r="G25" s="55">
        <v>21300</v>
      </c>
      <c r="H25" s="98">
        <f t="shared" si="2"/>
        <v>8.7943848059455001E-3</v>
      </c>
      <c r="I25" s="55">
        <f>F25+G25</f>
        <v>2443300</v>
      </c>
    </row>
    <row r="26" spans="2:11" ht="32.450000000000003" customHeight="1" x14ac:dyDescent="0.25">
      <c r="B26" s="182" t="s">
        <v>207</v>
      </c>
      <c r="C26" s="182"/>
      <c r="D26" s="182"/>
      <c r="E26" s="56" t="s">
        <v>224</v>
      </c>
      <c r="F26" s="114">
        <v>2304800</v>
      </c>
      <c r="G26" s="57">
        <v>21300</v>
      </c>
      <c r="H26" s="99">
        <f t="shared" si="2"/>
        <v>9.2415827837556402E-3</v>
      </c>
      <c r="I26" s="57">
        <f>F26+G26</f>
        <v>2326100</v>
      </c>
      <c r="K26" s="102"/>
    </row>
    <row r="27" spans="2:11" ht="14.45" customHeight="1" x14ac:dyDescent="0.25">
      <c r="B27" s="178" t="s">
        <v>204</v>
      </c>
      <c r="C27" s="178"/>
      <c r="D27" s="178"/>
      <c r="E27" s="51" t="s">
        <v>222</v>
      </c>
      <c r="F27" s="52">
        <f>F28+F36+F109+F120</f>
        <v>135300</v>
      </c>
      <c r="G27" s="52">
        <v>0</v>
      </c>
      <c r="H27" s="97">
        <f t="shared" si="2"/>
        <v>0</v>
      </c>
      <c r="I27" s="52">
        <f>F27+G27</f>
        <v>135300</v>
      </c>
    </row>
    <row r="28" spans="2:11" ht="15.6" customHeight="1" x14ac:dyDescent="0.25">
      <c r="B28" s="178" t="s">
        <v>205</v>
      </c>
      <c r="C28" s="178"/>
      <c r="D28" s="178"/>
      <c r="E28" s="51" t="s">
        <v>222</v>
      </c>
      <c r="F28" s="52">
        <f t="shared" ref="F28" si="7">F29</f>
        <v>17600</v>
      </c>
      <c r="G28" s="52">
        <v>0</v>
      </c>
      <c r="H28" s="97">
        <f t="shared" si="2"/>
        <v>0</v>
      </c>
      <c r="I28" s="52">
        <f>F28+G28</f>
        <v>17600</v>
      </c>
    </row>
    <row r="29" spans="2:11" x14ac:dyDescent="0.25">
      <c r="B29" s="177" t="s">
        <v>76</v>
      </c>
      <c r="C29" s="177"/>
      <c r="D29" s="177"/>
      <c r="E29" s="47" t="s">
        <v>13</v>
      </c>
      <c r="F29" s="48">
        <f>F30+F31+F32+F33+F34+F35</f>
        <v>17600</v>
      </c>
      <c r="G29" s="48">
        <v>0</v>
      </c>
      <c r="H29" s="100">
        <f t="shared" si="2"/>
        <v>0</v>
      </c>
      <c r="I29" s="48">
        <f>F29+G29</f>
        <v>17600</v>
      </c>
    </row>
    <row r="30" spans="2:11" ht="30" x14ac:dyDescent="0.25">
      <c r="B30" s="177" t="s">
        <v>79</v>
      </c>
      <c r="C30" s="177"/>
      <c r="D30" s="177"/>
      <c r="E30" s="47" t="s">
        <v>141</v>
      </c>
      <c r="F30" s="48">
        <v>5100</v>
      </c>
      <c r="G30" s="48">
        <v>0</v>
      </c>
      <c r="H30" s="100">
        <f t="shared" si="2"/>
        <v>0</v>
      </c>
      <c r="I30" s="48">
        <f t="shared" ref="I30:I35" si="8">F30+G30</f>
        <v>5100</v>
      </c>
    </row>
    <row r="31" spans="2:11" x14ac:dyDescent="0.25">
      <c r="B31" s="177" t="s">
        <v>84</v>
      </c>
      <c r="C31" s="177"/>
      <c r="D31" s="177"/>
      <c r="E31" s="47" t="s">
        <v>146</v>
      </c>
      <c r="F31" s="48">
        <v>5000</v>
      </c>
      <c r="G31" s="48">
        <v>0</v>
      </c>
      <c r="H31" s="100">
        <f t="shared" si="2"/>
        <v>0</v>
      </c>
      <c r="I31" s="48">
        <f t="shared" si="8"/>
        <v>5000</v>
      </c>
    </row>
    <row r="32" spans="2:11" x14ac:dyDescent="0.25">
      <c r="B32" s="177" t="s">
        <v>93</v>
      </c>
      <c r="C32" s="177"/>
      <c r="D32" s="177"/>
      <c r="E32" s="47" t="s">
        <v>155</v>
      </c>
      <c r="F32" s="48">
        <v>0</v>
      </c>
      <c r="G32" s="48">
        <v>0</v>
      </c>
      <c r="H32" s="100">
        <f t="shared" si="2"/>
        <v>0</v>
      </c>
      <c r="I32" s="48">
        <f t="shared" si="8"/>
        <v>0</v>
      </c>
    </row>
    <row r="33" spans="2:9" ht="30" x14ac:dyDescent="0.25">
      <c r="B33" s="177" t="s">
        <v>94</v>
      </c>
      <c r="C33" s="177"/>
      <c r="D33" s="177"/>
      <c r="E33" s="47" t="s">
        <v>156</v>
      </c>
      <c r="F33" s="48">
        <v>2400</v>
      </c>
      <c r="G33" s="48">
        <v>0</v>
      </c>
      <c r="H33" s="100">
        <f t="shared" si="2"/>
        <v>0</v>
      </c>
      <c r="I33" s="48">
        <f t="shared" si="8"/>
        <v>2400</v>
      </c>
    </row>
    <row r="34" spans="2:9" ht="45" x14ac:dyDescent="0.25">
      <c r="B34" s="177" t="s">
        <v>101</v>
      </c>
      <c r="C34" s="177"/>
      <c r="D34" s="177"/>
      <c r="E34" s="47" t="s">
        <v>162</v>
      </c>
      <c r="F34" s="48">
        <v>5100</v>
      </c>
      <c r="G34" s="48">
        <v>0</v>
      </c>
      <c r="H34" s="100">
        <f t="shared" si="2"/>
        <v>0</v>
      </c>
      <c r="I34" s="48">
        <f t="shared" si="8"/>
        <v>5100</v>
      </c>
    </row>
    <row r="35" spans="2:9" ht="30" x14ac:dyDescent="0.25">
      <c r="B35" s="177" t="s">
        <v>107</v>
      </c>
      <c r="C35" s="177"/>
      <c r="D35" s="177"/>
      <c r="E35" s="47" t="s">
        <v>161</v>
      </c>
      <c r="F35" s="48">
        <v>0</v>
      </c>
      <c r="G35" s="48">
        <v>0</v>
      </c>
      <c r="H35" s="100">
        <f t="shared" si="2"/>
        <v>0</v>
      </c>
      <c r="I35" s="48">
        <f t="shared" si="8"/>
        <v>0</v>
      </c>
    </row>
    <row r="36" spans="2:9" ht="34.15" customHeight="1" x14ac:dyDescent="0.25">
      <c r="B36" s="178" t="s">
        <v>213</v>
      </c>
      <c r="C36" s="178"/>
      <c r="D36" s="178"/>
      <c r="E36" s="51" t="s">
        <v>230</v>
      </c>
      <c r="F36" s="52">
        <f t="shared" ref="F36" si="9">F37+F58</f>
        <v>96100</v>
      </c>
      <c r="G36" s="52">
        <v>11300</v>
      </c>
      <c r="H36" s="97">
        <f t="shared" si="2"/>
        <v>0.11758584807492195</v>
      </c>
      <c r="I36" s="52">
        <f>F36+G36</f>
        <v>107400</v>
      </c>
    </row>
    <row r="37" spans="2:9" x14ac:dyDescent="0.25">
      <c r="B37" s="177" t="s">
        <v>76</v>
      </c>
      <c r="C37" s="177"/>
      <c r="D37" s="177"/>
      <c r="E37" s="47" t="s">
        <v>13</v>
      </c>
      <c r="F37" s="48">
        <f t="shared" ref="F37" si="10">F38+F39+F40+F41+F42+F43+F44+F45+F46+F47+F48+F49+F50+F51+F52+F53+F54+F55+F56+F57</f>
        <v>95100</v>
      </c>
      <c r="G37" s="48">
        <v>0</v>
      </c>
      <c r="H37" s="100">
        <f t="shared" si="2"/>
        <v>0</v>
      </c>
      <c r="I37" s="48">
        <f>F37+G37</f>
        <v>95100</v>
      </c>
    </row>
    <row r="38" spans="2:9" x14ac:dyDescent="0.25">
      <c r="B38" s="177" t="s">
        <v>78</v>
      </c>
      <c r="C38" s="177"/>
      <c r="D38" s="177"/>
      <c r="E38" s="47" t="s">
        <v>23</v>
      </c>
      <c r="F38" s="48">
        <v>3000</v>
      </c>
      <c r="G38" s="48">
        <v>0</v>
      </c>
      <c r="H38" s="100">
        <f t="shared" si="2"/>
        <v>0</v>
      </c>
      <c r="I38" s="48">
        <f t="shared" ref="I38:I61" si="11">F38+G38</f>
        <v>3000</v>
      </c>
    </row>
    <row r="39" spans="2:9" ht="30" x14ac:dyDescent="0.25">
      <c r="B39" s="177" t="s">
        <v>79</v>
      </c>
      <c r="C39" s="177"/>
      <c r="D39" s="177"/>
      <c r="E39" s="47" t="s">
        <v>141</v>
      </c>
      <c r="F39" s="48">
        <v>35800</v>
      </c>
      <c r="G39" s="48">
        <v>0</v>
      </c>
      <c r="H39" s="100">
        <f t="shared" si="2"/>
        <v>0</v>
      </c>
      <c r="I39" s="48">
        <f t="shared" si="11"/>
        <v>35800</v>
      </c>
    </row>
    <row r="40" spans="2:9" ht="30" x14ac:dyDescent="0.25">
      <c r="B40" s="177" t="s">
        <v>80</v>
      </c>
      <c r="C40" s="177"/>
      <c r="D40" s="177"/>
      <c r="E40" s="47" t="s">
        <v>142</v>
      </c>
      <c r="F40" s="48">
        <v>2100</v>
      </c>
      <c r="G40" s="48">
        <v>2400</v>
      </c>
      <c r="H40" s="100">
        <f t="shared" si="2"/>
        <v>1.1428571428571428</v>
      </c>
      <c r="I40" s="48">
        <f t="shared" si="11"/>
        <v>4500</v>
      </c>
    </row>
    <row r="41" spans="2:9" ht="30" x14ac:dyDescent="0.25">
      <c r="B41" s="177" t="s">
        <v>83</v>
      </c>
      <c r="C41" s="177"/>
      <c r="D41" s="177"/>
      <c r="E41" s="47" t="s">
        <v>145</v>
      </c>
      <c r="F41" s="48">
        <v>6200</v>
      </c>
      <c r="G41" s="48">
        <v>5300</v>
      </c>
      <c r="H41" s="100">
        <f t="shared" si="2"/>
        <v>0.85483870967741937</v>
      </c>
      <c r="I41" s="48">
        <f t="shared" si="11"/>
        <v>11500</v>
      </c>
    </row>
    <row r="42" spans="2:9" x14ac:dyDescent="0.25">
      <c r="B42" s="177" t="s">
        <v>84</v>
      </c>
      <c r="C42" s="177"/>
      <c r="D42" s="177"/>
      <c r="E42" s="47" t="s">
        <v>146</v>
      </c>
      <c r="F42" s="48">
        <v>9700</v>
      </c>
      <c r="G42" s="48">
        <v>0</v>
      </c>
      <c r="H42" s="100">
        <f t="shared" si="2"/>
        <v>0</v>
      </c>
      <c r="I42" s="48">
        <f t="shared" si="11"/>
        <v>9700</v>
      </c>
    </row>
    <row r="43" spans="2:9" ht="30" x14ac:dyDescent="0.25">
      <c r="B43" s="177" t="s">
        <v>85</v>
      </c>
      <c r="C43" s="177"/>
      <c r="D43" s="177"/>
      <c r="E43" s="47" t="s">
        <v>147</v>
      </c>
      <c r="F43" s="48">
        <v>3200</v>
      </c>
      <c r="G43" s="48">
        <v>0</v>
      </c>
      <c r="H43" s="100">
        <f t="shared" si="2"/>
        <v>0</v>
      </c>
      <c r="I43" s="48">
        <f t="shared" si="11"/>
        <v>3200</v>
      </c>
    </row>
    <row r="44" spans="2:9" x14ac:dyDescent="0.25">
      <c r="B44" s="177" t="s">
        <v>86</v>
      </c>
      <c r="C44" s="177"/>
      <c r="D44" s="177"/>
      <c r="E44" s="47" t="s">
        <v>148</v>
      </c>
      <c r="F44" s="48">
        <v>1000</v>
      </c>
      <c r="G44" s="48">
        <v>0</v>
      </c>
      <c r="H44" s="100">
        <f t="shared" si="2"/>
        <v>0</v>
      </c>
      <c r="I44" s="48">
        <f t="shared" si="11"/>
        <v>1000</v>
      </c>
    </row>
    <row r="45" spans="2:9" ht="30" x14ac:dyDescent="0.25">
      <c r="B45" s="177" t="s">
        <v>89</v>
      </c>
      <c r="C45" s="177"/>
      <c r="D45" s="177"/>
      <c r="E45" s="47" t="s">
        <v>151</v>
      </c>
      <c r="F45" s="48">
        <v>2800</v>
      </c>
      <c r="G45" s="48">
        <v>0</v>
      </c>
      <c r="H45" s="100">
        <f t="shared" si="2"/>
        <v>0</v>
      </c>
      <c r="I45" s="48">
        <f t="shared" si="11"/>
        <v>2800</v>
      </c>
    </row>
    <row r="46" spans="2:9" ht="30" x14ac:dyDescent="0.25">
      <c r="B46" s="177" t="s">
        <v>90</v>
      </c>
      <c r="C46" s="177"/>
      <c r="D46" s="177"/>
      <c r="E46" s="47" t="s">
        <v>152</v>
      </c>
      <c r="F46" s="48">
        <v>11200</v>
      </c>
      <c r="G46" s="48">
        <v>-2000</v>
      </c>
      <c r="H46" s="100">
        <f t="shared" si="2"/>
        <v>-0.17857142857142858</v>
      </c>
      <c r="I46" s="48">
        <f t="shared" si="11"/>
        <v>9200</v>
      </c>
    </row>
    <row r="47" spans="2:9" x14ac:dyDescent="0.25">
      <c r="B47" s="177" t="s">
        <v>91</v>
      </c>
      <c r="C47" s="177"/>
      <c r="D47" s="177"/>
      <c r="E47" s="47" t="s">
        <v>153</v>
      </c>
      <c r="F47" s="48">
        <v>500</v>
      </c>
      <c r="G47" s="48">
        <v>0</v>
      </c>
      <c r="H47" s="100">
        <f t="shared" si="2"/>
        <v>0</v>
      </c>
      <c r="I47" s="48">
        <f t="shared" si="11"/>
        <v>500</v>
      </c>
    </row>
    <row r="48" spans="2:9" x14ac:dyDescent="0.25">
      <c r="B48" s="177" t="s">
        <v>92</v>
      </c>
      <c r="C48" s="177"/>
      <c r="D48" s="177"/>
      <c r="E48" s="47" t="s">
        <v>154</v>
      </c>
      <c r="F48" s="48">
        <v>8800</v>
      </c>
      <c r="G48" s="48">
        <v>5600</v>
      </c>
      <c r="H48" s="100">
        <f t="shared" si="2"/>
        <v>0.63636363636363635</v>
      </c>
      <c r="I48" s="48">
        <f t="shared" si="11"/>
        <v>14400</v>
      </c>
    </row>
    <row r="49" spans="2:9" x14ac:dyDescent="0.25">
      <c r="B49" s="177" t="s">
        <v>93</v>
      </c>
      <c r="C49" s="177"/>
      <c r="D49" s="177"/>
      <c r="E49" s="47" t="s">
        <v>155</v>
      </c>
      <c r="F49" s="48">
        <v>0</v>
      </c>
      <c r="G49" s="48">
        <v>0</v>
      </c>
      <c r="H49" s="100">
        <f t="shared" si="2"/>
        <v>0</v>
      </c>
      <c r="I49" s="48">
        <f t="shared" si="11"/>
        <v>0</v>
      </c>
    </row>
    <row r="50" spans="2:9" ht="30" x14ac:dyDescent="0.25">
      <c r="B50" s="177" t="s">
        <v>94</v>
      </c>
      <c r="C50" s="177"/>
      <c r="D50" s="177"/>
      <c r="E50" s="47" t="s">
        <v>156</v>
      </c>
      <c r="F50" s="48">
        <v>3300</v>
      </c>
      <c r="G50" s="48">
        <v>0</v>
      </c>
      <c r="H50" s="100">
        <f t="shared" si="2"/>
        <v>0</v>
      </c>
      <c r="I50" s="48">
        <f t="shared" si="11"/>
        <v>3300</v>
      </c>
    </row>
    <row r="51" spans="2:9" x14ac:dyDescent="0.25">
      <c r="B51" s="177" t="s">
        <v>95</v>
      </c>
      <c r="C51" s="177"/>
      <c r="D51" s="177"/>
      <c r="E51" s="47" t="s">
        <v>157</v>
      </c>
      <c r="F51" s="48">
        <v>1100</v>
      </c>
      <c r="G51" s="48">
        <v>0</v>
      </c>
      <c r="H51" s="100">
        <f t="shared" si="2"/>
        <v>0</v>
      </c>
      <c r="I51" s="48">
        <f t="shared" si="11"/>
        <v>1100</v>
      </c>
    </row>
    <row r="52" spans="2:9" x14ac:dyDescent="0.25">
      <c r="B52" s="177" t="s">
        <v>96</v>
      </c>
      <c r="C52" s="177"/>
      <c r="D52" s="177"/>
      <c r="E52" s="47" t="s">
        <v>158</v>
      </c>
      <c r="F52" s="48">
        <v>1500</v>
      </c>
      <c r="G52" s="48">
        <v>0</v>
      </c>
      <c r="H52" s="100">
        <f t="shared" si="2"/>
        <v>0</v>
      </c>
      <c r="I52" s="48">
        <f t="shared" si="11"/>
        <v>1500</v>
      </c>
    </row>
    <row r="53" spans="2:9" x14ac:dyDescent="0.25">
      <c r="B53" s="177" t="s">
        <v>97</v>
      </c>
      <c r="C53" s="177"/>
      <c r="D53" s="177"/>
      <c r="E53" s="47" t="s">
        <v>159</v>
      </c>
      <c r="F53" s="48">
        <v>1900</v>
      </c>
      <c r="G53" s="48">
        <v>0</v>
      </c>
      <c r="H53" s="100">
        <f t="shared" si="2"/>
        <v>0</v>
      </c>
      <c r="I53" s="48">
        <f t="shared" si="11"/>
        <v>1900</v>
      </c>
    </row>
    <row r="54" spans="2:9" x14ac:dyDescent="0.25">
      <c r="B54" s="177" t="s">
        <v>102</v>
      </c>
      <c r="C54" s="177"/>
      <c r="D54" s="177"/>
      <c r="E54" s="47" t="s">
        <v>163</v>
      </c>
      <c r="F54" s="48">
        <v>1400</v>
      </c>
      <c r="G54" s="48">
        <v>0</v>
      </c>
      <c r="H54" s="100">
        <f t="shared" si="2"/>
        <v>0</v>
      </c>
      <c r="I54" s="48">
        <f t="shared" si="11"/>
        <v>1400</v>
      </c>
    </row>
    <row r="55" spans="2:9" x14ac:dyDescent="0.25">
      <c r="B55" s="177" t="s">
        <v>103</v>
      </c>
      <c r="C55" s="177"/>
      <c r="D55" s="177"/>
      <c r="E55" s="47" t="s">
        <v>164</v>
      </c>
      <c r="F55" s="48">
        <v>300</v>
      </c>
      <c r="G55" s="48">
        <v>0</v>
      </c>
      <c r="H55" s="100">
        <f t="shared" si="2"/>
        <v>0</v>
      </c>
      <c r="I55" s="48">
        <f t="shared" si="11"/>
        <v>300</v>
      </c>
    </row>
    <row r="56" spans="2:9" x14ac:dyDescent="0.25">
      <c r="B56" s="177" t="s">
        <v>104</v>
      </c>
      <c r="C56" s="177"/>
      <c r="D56" s="177"/>
      <c r="E56" s="47" t="s">
        <v>165</v>
      </c>
      <c r="F56" s="48">
        <v>200</v>
      </c>
      <c r="G56" s="48">
        <v>0</v>
      </c>
      <c r="H56" s="100">
        <f t="shared" si="2"/>
        <v>0</v>
      </c>
      <c r="I56" s="48">
        <f t="shared" si="11"/>
        <v>200</v>
      </c>
    </row>
    <row r="57" spans="2:9" ht="30" x14ac:dyDescent="0.25">
      <c r="B57" s="177" t="s">
        <v>107</v>
      </c>
      <c r="C57" s="177"/>
      <c r="D57" s="177"/>
      <c r="E57" s="47" t="s">
        <v>161</v>
      </c>
      <c r="F57" s="48">
        <v>1100</v>
      </c>
      <c r="G57" s="48">
        <v>0</v>
      </c>
      <c r="H57" s="100">
        <f t="shared" si="2"/>
        <v>0</v>
      </c>
      <c r="I57" s="48">
        <f t="shared" si="11"/>
        <v>1100</v>
      </c>
    </row>
    <row r="58" spans="2:9" x14ac:dyDescent="0.25">
      <c r="B58" s="177" t="s">
        <v>108</v>
      </c>
      <c r="C58" s="177"/>
      <c r="D58" s="177"/>
      <c r="E58" s="47" t="s">
        <v>168</v>
      </c>
      <c r="F58" s="48">
        <f>F59+F60+F61</f>
        <v>1000</v>
      </c>
      <c r="G58" s="48">
        <v>0</v>
      </c>
      <c r="H58" s="100">
        <f t="shared" si="2"/>
        <v>0</v>
      </c>
      <c r="I58" s="48">
        <f t="shared" si="11"/>
        <v>1000</v>
      </c>
    </row>
    <row r="59" spans="2:9" ht="30" x14ac:dyDescent="0.25">
      <c r="B59" s="177" t="s">
        <v>110</v>
      </c>
      <c r="C59" s="177"/>
      <c r="D59" s="177"/>
      <c r="E59" s="47" t="s">
        <v>170</v>
      </c>
      <c r="F59" s="48">
        <v>700</v>
      </c>
      <c r="G59" s="48">
        <v>0</v>
      </c>
      <c r="H59" s="100">
        <f t="shared" si="2"/>
        <v>0</v>
      </c>
      <c r="I59" s="48">
        <f t="shared" si="11"/>
        <v>700</v>
      </c>
    </row>
    <row r="60" spans="2:9" x14ac:dyDescent="0.25">
      <c r="B60" s="177" t="s">
        <v>111</v>
      </c>
      <c r="C60" s="177"/>
      <c r="D60" s="177"/>
      <c r="E60" s="47" t="s">
        <v>171</v>
      </c>
      <c r="F60" s="48">
        <v>200</v>
      </c>
      <c r="G60" s="48">
        <v>0</v>
      </c>
      <c r="H60" s="100">
        <f t="shared" si="2"/>
        <v>0</v>
      </c>
      <c r="I60" s="48">
        <f t="shared" si="11"/>
        <v>200</v>
      </c>
    </row>
    <row r="61" spans="2:9" ht="30" x14ac:dyDescent="0.25">
      <c r="B61" s="177" t="s">
        <v>112</v>
      </c>
      <c r="C61" s="177"/>
      <c r="D61" s="177"/>
      <c r="E61" s="47" t="s">
        <v>172</v>
      </c>
      <c r="F61" s="48">
        <v>100</v>
      </c>
      <c r="G61" s="48">
        <v>0</v>
      </c>
      <c r="H61" s="100">
        <f t="shared" si="2"/>
        <v>0</v>
      </c>
      <c r="I61" s="48">
        <f t="shared" si="11"/>
        <v>100</v>
      </c>
    </row>
    <row r="62" spans="2:9" ht="21" customHeight="1" x14ac:dyDescent="0.25">
      <c r="B62" s="178" t="s">
        <v>214</v>
      </c>
      <c r="C62" s="178"/>
      <c r="D62" s="178"/>
      <c r="E62" s="51" t="s">
        <v>231</v>
      </c>
      <c r="F62" s="52">
        <f t="shared" ref="F62" si="12">F63</f>
        <v>102000</v>
      </c>
      <c r="G62" s="52">
        <v>0</v>
      </c>
      <c r="H62" s="97">
        <f t="shared" si="2"/>
        <v>0</v>
      </c>
      <c r="I62" s="52">
        <f t="shared" ref="I62:I67" si="13">F62+G62</f>
        <v>102000</v>
      </c>
    </row>
    <row r="63" spans="2:9" ht="30" customHeight="1" x14ac:dyDescent="0.25">
      <c r="B63" s="178" t="s">
        <v>215</v>
      </c>
      <c r="C63" s="178"/>
      <c r="D63" s="178"/>
      <c r="E63" s="51" t="s">
        <v>232</v>
      </c>
      <c r="F63" s="52">
        <f t="shared" ref="F63" si="14">F64+F66+F90</f>
        <v>102000</v>
      </c>
      <c r="G63" s="52">
        <v>0</v>
      </c>
      <c r="H63" s="97">
        <f t="shared" si="2"/>
        <v>0</v>
      </c>
      <c r="I63" s="52">
        <f t="shared" si="13"/>
        <v>102000</v>
      </c>
    </row>
    <row r="64" spans="2:9" x14ac:dyDescent="0.25">
      <c r="B64" s="176" t="s">
        <v>69</v>
      </c>
      <c r="C64" s="176"/>
      <c r="D64" s="176"/>
      <c r="E64" s="82" t="s">
        <v>4</v>
      </c>
      <c r="F64" s="83">
        <f t="shared" ref="F64" si="15">F65</f>
        <v>1500</v>
      </c>
      <c r="G64" s="83">
        <v>0</v>
      </c>
      <c r="H64" s="101">
        <f t="shared" si="2"/>
        <v>0</v>
      </c>
      <c r="I64" s="83">
        <f t="shared" si="13"/>
        <v>1500</v>
      </c>
    </row>
    <row r="65" spans="2:9" x14ac:dyDescent="0.25">
      <c r="B65" s="177" t="s">
        <v>73</v>
      </c>
      <c r="C65" s="177"/>
      <c r="D65" s="177"/>
      <c r="E65" s="47" t="s">
        <v>138</v>
      </c>
      <c r="F65" s="48">
        <v>1500</v>
      </c>
      <c r="G65" s="48">
        <v>0</v>
      </c>
      <c r="H65" s="100">
        <f t="shared" si="2"/>
        <v>0</v>
      </c>
      <c r="I65" s="42">
        <f t="shared" si="13"/>
        <v>1500</v>
      </c>
    </row>
    <row r="66" spans="2:9" x14ac:dyDescent="0.25">
      <c r="B66" s="176" t="s">
        <v>76</v>
      </c>
      <c r="C66" s="176"/>
      <c r="D66" s="176"/>
      <c r="E66" s="82" t="s">
        <v>13</v>
      </c>
      <c r="F66" s="83">
        <f t="shared" ref="F66" si="16">F67+F68+F69+F70+F71+F72+F73+F74+F75+F76+F77+F78+F80+F79+F81+F82+F83+F84+F85+F86+F87+F88+F89</f>
        <v>99400</v>
      </c>
      <c r="G66" s="83">
        <v>0</v>
      </c>
      <c r="H66" s="101">
        <f t="shared" si="2"/>
        <v>0</v>
      </c>
      <c r="I66" s="83">
        <f t="shared" si="13"/>
        <v>99400</v>
      </c>
    </row>
    <row r="67" spans="2:9" x14ac:dyDescent="0.25">
      <c r="B67" s="177" t="s">
        <v>78</v>
      </c>
      <c r="C67" s="177"/>
      <c r="D67" s="177"/>
      <c r="E67" s="47" t="s">
        <v>23</v>
      </c>
      <c r="F67" s="48">
        <v>24000</v>
      </c>
      <c r="G67" s="48">
        <v>0</v>
      </c>
      <c r="H67" s="100">
        <f t="shared" si="2"/>
        <v>0</v>
      </c>
      <c r="I67" s="42">
        <f t="shared" si="13"/>
        <v>24000</v>
      </c>
    </row>
    <row r="68" spans="2:9" ht="30" x14ac:dyDescent="0.25">
      <c r="B68" s="177" t="s">
        <v>80</v>
      </c>
      <c r="C68" s="177"/>
      <c r="D68" s="177"/>
      <c r="E68" s="47" t="s">
        <v>142</v>
      </c>
      <c r="F68" s="48">
        <v>700</v>
      </c>
      <c r="G68" s="48">
        <v>0</v>
      </c>
      <c r="H68" s="100">
        <f t="shared" si="2"/>
        <v>0</v>
      </c>
      <c r="I68" s="42">
        <f t="shared" ref="I68:I91" si="17">F68+G68</f>
        <v>700</v>
      </c>
    </row>
    <row r="69" spans="2:9" ht="30" x14ac:dyDescent="0.25">
      <c r="B69" s="177" t="s">
        <v>81</v>
      </c>
      <c r="C69" s="177"/>
      <c r="D69" s="177"/>
      <c r="E69" s="47" t="s">
        <v>143</v>
      </c>
      <c r="F69" s="48">
        <v>500</v>
      </c>
      <c r="G69" s="48">
        <v>0</v>
      </c>
      <c r="H69" s="100">
        <f t="shared" si="2"/>
        <v>0</v>
      </c>
      <c r="I69" s="42">
        <f t="shared" si="17"/>
        <v>500</v>
      </c>
    </row>
    <row r="70" spans="2:9" ht="30" x14ac:dyDescent="0.25">
      <c r="B70" s="177" t="s">
        <v>83</v>
      </c>
      <c r="C70" s="177"/>
      <c r="D70" s="177"/>
      <c r="E70" s="47" t="s">
        <v>145</v>
      </c>
      <c r="F70" s="48">
        <v>3600</v>
      </c>
      <c r="G70" s="48">
        <v>-2000</v>
      </c>
      <c r="H70" s="100">
        <f t="shared" si="2"/>
        <v>-0.55555555555555558</v>
      </c>
      <c r="I70" s="42">
        <f t="shared" si="17"/>
        <v>1600</v>
      </c>
    </row>
    <row r="71" spans="2:9" x14ac:dyDescent="0.25">
      <c r="B71" s="177" t="s">
        <v>84</v>
      </c>
      <c r="C71" s="177"/>
      <c r="D71" s="177"/>
      <c r="E71" s="47" t="s">
        <v>146</v>
      </c>
      <c r="F71" s="48">
        <v>0</v>
      </c>
      <c r="G71" s="48">
        <v>0</v>
      </c>
      <c r="H71" s="100">
        <f t="shared" si="2"/>
        <v>0</v>
      </c>
      <c r="I71" s="42">
        <f t="shared" si="17"/>
        <v>0</v>
      </c>
    </row>
    <row r="72" spans="2:9" ht="30" x14ac:dyDescent="0.25">
      <c r="B72" s="177" t="s">
        <v>85</v>
      </c>
      <c r="C72" s="177"/>
      <c r="D72" s="177"/>
      <c r="E72" s="47" t="s">
        <v>147</v>
      </c>
      <c r="F72" s="48">
        <v>800</v>
      </c>
      <c r="G72" s="48">
        <v>2000</v>
      </c>
      <c r="H72" s="100">
        <f t="shared" si="2"/>
        <v>2.5</v>
      </c>
      <c r="I72" s="42">
        <f t="shared" si="17"/>
        <v>2800</v>
      </c>
    </row>
    <row r="73" spans="2:9" ht="30" x14ac:dyDescent="0.25">
      <c r="B73" s="177" t="s">
        <v>87</v>
      </c>
      <c r="C73" s="177"/>
      <c r="D73" s="177"/>
      <c r="E73" s="47" t="s">
        <v>149</v>
      </c>
      <c r="F73" s="48">
        <v>200</v>
      </c>
      <c r="G73" s="48">
        <v>0</v>
      </c>
      <c r="H73" s="100">
        <f t="shared" si="2"/>
        <v>0</v>
      </c>
      <c r="I73" s="42">
        <f t="shared" si="17"/>
        <v>200</v>
      </c>
    </row>
    <row r="74" spans="2:9" ht="30" x14ac:dyDescent="0.25">
      <c r="B74" s="177" t="s">
        <v>89</v>
      </c>
      <c r="C74" s="177"/>
      <c r="D74" s="177"/>
      <c r="E74" s="47" t="s">
        <v>151</v>
      </c>
      <c r="F74" s="48">
        <v>6300</v>
      </c>
      <c r="G74" s="48">
        <v>-1000</v>
      </c>
      <c r="H74" s="100">
        <f t="shared" si="2"/>
        <v>-0.15873015873015872</v>
      </c>
      <c r="I74" s="42">
        <f t="shared" si="17"/>
        <v>5300</v>
      </c>
    </row>
    <row r="75" spans="2:9" ht="30" x14ac:dyDescent="0.25">
      <c r="B75" s="177" t="s">
        <v>90</v>
      </c>
      <c r="C75" s="177"/>
      <c r="D75" s="177"/>
      <c r="E75" s="47" t="s">
        <v>152</v>
      </c>
      <c r="F75" s="48">
        <v>0</v>
      </c>
      <c r="G75" s="48">
        <v>0</v>
      </c>
      <c r="H75" s="100">
        <f t="shared" si="2"/>
        <v>0</v>
      </c>
      <c r="I75" s="42">
        <f t="shared" si="17"/>
        <v>0</v>
      </c>
    </row>
    <row r="76" spans="2:9" x14ac:dyDescent="0.25">
      <c r="B76" s="177" t="s">
        <v>91</v>
      </c>
      <c r="C76" s="177"/>
      <c r="D76" s="177"/>
      <c r="E76" s="47" t="s">
        <v>153</v>
      </c>
      <c r="F76" s="48">
        <v>1400</v>
      </c>
      <c r="G76" s="48">
        <v>0</v>
      </c>
      <c r="H76" s="100">
        <f t="shared" ref="H76:H139" si="18">IF(F76,G76/F76,0)</f>
        <v>0</v>
      </c>
      <c r="I76" s="42">
        <f t="shared" si="17"/>
        <v>1400</v>
      </c>
    </row>
    <row r="77" spans="2:9" x14ac:dyDescent="0.25">
      <c r="B77" s="177" t="s">
        <v>92</v>
      </c>
      <c r="C77" s="177"/>
      <c r="D77" s="177"/>
      <c r="E77" s="47" t="s">
        <v>154</v>
      </c>
      <c r="F77" s="48">
        <v>800</v>
      </c>
      <c r="G77" s="48">
        <v>0</v>
      </c>
      <c r="H77" s="100">
        <f t="shared" si="18"/>
        <v>0</v>
      </c>
      <c r="I77" s="42">
        <f t="shared" si="17"/>
        <v>800</v>
      </c>
    </row>
    <row r="78" spans="2:9" x14ac:dyDescent="0.25">
      <c r="B78" s="177" t="s">
        <v>93</v>
      </c>
      <c r="C78" s="177"/>
      <c r="D78" s="177"/>
      <c r="E78" s="47" t="s">
        <v>155</v>
      </c>
      <c r="F78" s="48">
        <v>35000</v>
      </c>
      <c r="G78" s="48">
        <v>-15000</v>
      </c>
      <c r="H78" s="100">
        <f t="shared" si="18"/>
        <v>-0.42857142857142855</v>
      </c>
      <c r="I78" s="42">
        <f t="shared" si="17"/>
        <v>20000</v>
      </c>
    </row>
    <row r="79" spans="2:9" x14ac:dyDescent="0.25">
      <c r="B79" s="177" t="s">
        <v>95</v>
      </c>
      <c r="C79" s="177"/>
      <c r="D79" s="177"/>
      <c r="E79" s="47" t="s">
        <v>157</v>
      </c>
      <c r="F79" s="48">
        <v>10000</v>
      </c>
      <c r="G79" s="48">
        <v>15000</v>
      </c>
      <c r="H79" s="100">
        <f t="shared" si="18"/>
        <v>1.5</v>
      </c>
      <c r="I79" s="42">
        <f t="shared" si="17"/>
        <v>25000</v>
      </c>
    </row>
    <row r="80" spans="2:9" x14ac:dyDescent="0.25">
      <c r="B80" s="177" t="s">
        <v>96</v>
      </c>
      <c r="C80" s="177"/>
      <c r="D80" s="177"/>
      <c r="E80" s="47" t="s">
        <v>158</v>
      </c>
      <c r="F80" s="48">
        <v>8000</v>
      </c>
      <c r="G80" s="48">
        <v>4000</v>
      </c>
      <c r="H80" s="100">
        <f t="shared" si="18"/>
        <v>0.5</v>
      </c>
      <c r="I80" s="42">
        <f t="shared" si="17"/>
        <v>12000</v>
      </c>
    </row>
    <row r="81" spans="2:9" x14ac:dyDescent="0.25">
      <c r="B81" s="177" t="s">
        <v>97</v>
      </c>
      <c r="C81" s="177"/>
      <c r="D81" s="177"/>
      <c r="E81" s="47" t="s">
        <v>159</v>
      </c>
      <c r="F81" s="48">
        <v>0</v>
      </c>
      <c r="G81" s="48">
        <v>500</v>
      </c>
      <c r="H81" s="100">
        <f t="shared" si="18"/>
        <v>0</v>
      </c>
      <c r="I81" s="42">
        <f t="shared" si="17"/>
        <v>500</v>
      </c>
    </row>
    <row r="82" spans="2:9" ht="30" x14ac:dyDescent="0.25">
      <c r="B82" s="177" t="s">
        <v>99</v>
      </c>
      <c r="C82" s="177"/>
      <c r="D82" s="177"/>
      <c r="E82" s="47" t="s">
        <v>160</v>
      </c>
      <c r="F82" s="48">
        <v>0</v>
      </c>
      <c r="G82" s="48">
        <v>0</v>
      </c>
      <c r="H82" s="100">
        <f t="shared" si="18"/>
        <v>0</v>
      </c>
      <c r="I82" s="42">
        <f t="shared" si="17"/>
        <v>0</v>
      </c>
    </row>
    <row r="83" spans="2:9" ht="45" x14ac:dyDescent="0.25">
      <c r="B83" s="177" t="s">
        <v>101</v>
      </c>
      <c r="C83" s="177"/>
      <c r="D83" s="177"/>
      <c r="E83" s="47" t="s">
        <v>162</v>
      </c>
      <c r="F83" s="48">
        <v>500</v>
      </c>
      <c r="G83" s="48">
        <v>0</v>
      </c>
      <c r="H83" s="100">
        <f t="shared" si="18"/>
        <v>0</v>
      </c>
      <c r="I83" s="42">
        <f t="shared" si="17"/>
        <v>500</v>
      </c>
    </row>
    <row r="84" spans="2:9" x14ac:dyDescent="0.25">
      <c r="B84" s="177" t="s">
        <v>102</v>
      </c>
      <c r="C84" s="177"/>
      <c r="D84" s="177"/>
      <c r="E84" s="47" t="s">
        <v>163</v>
      </c>
      <c r="F84" s="48">
        <v>2000</v>
      </c>
      <c r="G84" s="48">
        <v>-1000</v>
      </c>
      <c r="H84" s="100">
        <f t="shared" si="18"/>
        <v>-0.5</v>
      </c>
      <c r="I84" s="42">
        <f t="shared" si="17"/>
        <v>1000</v>
      </c>
    </row>
    <row r="85" spans="2:9" x14ac:dyDescent="0.25">
      <c r="B85" s="177" t="s">
        <v>103</v>
      </c>
      <c r="C85" s="177"/>
      <c r="D85" s="177"/>
      <c r="E85" s="47" t="s">
        <v>164</v>
      </c>
      <c r="F85" s="48">
        <v>1600</v>
      </c>
      <c r="G85" s="48">
        <v>0</v>
      </c>
      <c r="H85" s="100">
        <f t="shared" si="18"/>
        <v>0</v>
      </c>
      <c r="I85" s="42">
        <f t="shared" si="17"/>
        <v>1600</v>
      </c>
    </row>
    <row r="86" spans="2:9" x14ac:dyDescent="0.25">
      <c r="B86" s="177" t="s">
        <v>104</v>
      </c>
      <c r="C86" s="177"/>
      <c r="D86" s="177"/>
      <c r="E86" s="47" t="s">
        <v>165</v>
      </c>
      <c r="F86" s="48">
        <v>3400</v>
      </c>
      <c r="G86" s="48">
        <v>0</v>
      </c>
      <c r="H86" s="100">
        <f t="shared" si="18"/>
        <v>0</v>
      </c>
      <c r="I86" s="42">
        <f t="shared" si="17"/>
        <v>3400</v>
      </c>
    </row>
    <row r="87" spans="2:9" x14ac:dyDescent="0.25">
      <c r="B87" s="177" t="s">
        <v>105</v>
      </c>
      <c r="C87" s="177"/>
      <c r="D87" s="177"/>
      <c r="E87" s="47" t="s">
        <v>166</v>
      </c>
      <c r="F87" s="48">
        <v>0</v>
      </c>
      <c r="G87" s="48">
        <v>0</v>
      </c>
      <c r="H87" s="100">
        <f t="shared" si="18"/>
        <v>0</v>
      </c>
      <c r="I87" s="42">
        <f t="shared" si="17"/>
        <v>0</v>
      </c>
    </row>
    <row r="88" spans="2:9" x14ac:dyDescent="0.25">
      <c r="B88" s="177" t="s">
        <v>106</v>
      </c>
      <c r="C88" s="177"/>
      <c r="D88" s="177"/>
      <c r="E88" s="47" t="s">
        <v>167</v>
      </c>
      <c r="F88" s="48">
        <v>0</v>
      </c>
      <c r="G88" s="48">
        <v>0</v>
      </c>
      <c r="H88" s="100">
        <f t="shared" si="18"/>
        <v>0</v>
      </c>
      <c r="I88" s="42">
        <f t="shared" si="17"/>
        <v>0</v>
      </c>
    </row>
    <row r="89" spans="2:9" ht="30" x14ac:dyDescent="0.25">
      <c r="B89" s="177" t="s">
        <v>107</v>
      </c>
      <c r="C89" s="177"/>
      <c r="D89" s="177"/>
      <c r="E89" s="47" t="s">
        <v>161</v>
      </c>
      <c r="F89" s="48">
        <v>600</v>
      </c>
      <c r="G89" s="48">
        <v>0</v>
      </c>
      <c r="H89" s="100">
        <f t="shared" si="18"/>
        <v>0</v>
      </c>
      <c r="I89" s="42">
        <f t="shared" si="17"/>
        <v>600</v>
      </c>
    </row>
    <row r="90" spans="2:9" x14ac:dyDescent="0.25">
      <c r="B90" s="176" t="s">
        <v>108</v>
      </c>
      <c r="C90" s="176"/>
      <c r="D90" s="176"/>
      <c r="E90" s="82" t="s">
        <v>168</v>
      </c>
      <c r="F90" s="83">
        <f t="shared" ref="F90" si="19">F91</f>
        <v>1100</v>
      </c>
      <c r="G90" s="83">
        <v>0</v>
      </c>
      <c r="H90" s="101">
        <f t="shared" si="18"/>
        <v>0</v>
      </c>
      <c r="I90" s="42">
        <f t="shared" si="17"/>
        <v>1100</v>
      </c>
    </row>
    <row r="91" spans="2:9" ht="30" x14ac:dyDescent="0.25">
      <c r="B91" s="177" t="s">
        <v>110</v>
      </c>
      <c r="C91" s="177"/>
      <c r="D91" s="177"/>
      <c r="E91" s="47" t="s">
        <v>170</v>
      </c>
      <c r="F91" s="48">
        <v>1100</v>
      </c>
      <c r="G91" s="48">
        <v>0</v>
      </c>
      <c r="H91" s="100">
        <f t="shared" si="18"/>
        <v>0</v>
      </c>
      <c r="I91" s="42">
        <f t="shared" si="17"/>
        <v>1100</v>
      </c>
    </row>
    <row r="92" spans="2:9" x14ac:dyDescent="0.25">
      <c r="B92" s="178" t="s">
        <v>216</v>
      </c>
      <c r="C92" s="178"/>
      <c r="D92" s="178"/>
      <c r="E92" s="51" t="s">
        <v>233</v>
      </c>
      <c r="F92" s="52">
        <f t="shared" ref="F92" si="20">F93</f>
        <v>2089100</v>
      </c>
      <c r="G92" s="52">
        <v>0</v>
      </c>
      <c r="H92" s="97">
        <f t="shared" si="18"/>
        <v>0</v>
      </c>
      <c r="I92" s="52">
        <f>F92+G92</f>
        <v>2089100</v>
      </c>
    </row>
    <row r="93" spans="2:9" x14ac:dyDescent="0.25">
      <c r="B93" s="178" t="s">
        <v>217</v>
      </c>
      <c r="C93" s="178"/>
      <c r="D93" s="178"/>
      <c r="E93" s="51" t="s">
        <v>234</v>
      </c>
      <c r="F93" s="52">
        <f t="shared" ref="F93" si="21">F94+F99</f>
        <v>2089100</v>
      </c>
      <c r="G93" s="52">
        <v>0</v>
      </c>
      <c r="H93" s="97">
        <f t="shared" si="18"/>
        <v>0</v>
      </c>
      <c r="I93" s="52">
        <f>F93+G93</f>
        <v>2089100</v>
      </c>
    </row>
    <row r="94" spans="2:9" x14ac:dyDescent="0.25">
      <c r="B94" s="176" t="s">
        <v>69</v>
      </c>
      <c r="C94" s="176"/>
      <c r="D94" s="176"/>
      <c r="E94" s="82" t="s">
        <v>4</v>
      </c>
      <c r="F94" s="83">
        <f>F95+F96+F97+F98</f>
        <v>2060000</v>
      </c>
      <c r="G94" s="83">
        <v>0</v>
      </c>
      <c r="H94" s="101">
        <f t="shared" si="18"/>
        <v>0</v>
      </c>
      <c r="I94" s="83">
        <f>F94+G94</f>
        <v>2060000</v>
      </c>
    </row>
    <row r="95" spans="2:9" x14ac:dyDescent="0.25">
      <c r="B95" s="177" t="s">
        <v>71</v>
      </c>
      <c r="C95" s="177"/>
      <c r="D95" s="177"/>
      <c r="E95" s="47" t="s">
        <v>21</v>
      </c>
      <c r="F95" s="48">
        <v>1800000</v>
      </c>
      <c r="G95" s="48">
        <v>0</v>
      </c>
      <c r="H95" s="100">
        <f t="shared" si="18"/>
        <v>0</v>
      </c>
      <c r="I95" s="42">
        <f>F95+G95</f>
        <v>1800000</v>
      </c>
    </row>
    <row r="96" spans="2:9" x14ac:dyDescent="0.25">
      <c r="B96" s="177" t="s">
        <v>73</v>
      </c>
      <c r="C96" s="177"/>
      <c r="D96" s="177"/>
      <c r="E96" s="47" t="s">
        <v>138</v>
      </c>
      <c r="F96" s="48">
        <v>20000</v>
      </c>
      <c r="G96" s="48">
        <v>0</v>
      </c>
      <c r="H96" s="100">
        <f t="shared" si="18"/>
        <v>0</v>
      </c>
      <c r="I96" s="42">
        <f t="shared" ref="I96:I98" si="22">F96+G96</f>
        <v>20000</v>
      </c>
    </row>
    <row r="97" spans="2:9" ht="30" x14ac:dyDescent="0.25">
      <c r="B97" s="177" t="s">
        <v>75</v>
      </c>
      <c r="C97" s="177"/>
      <c r="D97" s="177"/>
      <c r="E97" s="47" t="s">
        <v>140</v>
      </c>
      <c r="F97" s="48">
        <v>240000</v>
      </c>
      <c r="G97" s="48">
        <v>0</v>
      </c>
      <c r="H97" s="100">
        <f t="shared" si="18"/>
        <v>0</v>
      </c>
      <c r="I97" s="42">
        <f t="shared" si="22"/>
        <v>240000</v>
      </c>
    </row>
    <row r="98" spans="2:9" ht="30.75" customHeight="1" x14ac:dyDescent="0.25">
      <c r="B98" s="177"/>
      <c r="C98" s="177"/>
      <c r="D98" s="177"/>
      <c r="E98" s="47"/>
      <c r="F98" s="48"/>
      <c r="G98" s="48">
        <v>0</v>
      </c>
      <c r="H98" s="100">
        <f t="shared" si="18"/>
        <v>0</v>
      </c>
      <c r="I98" s="42">
        <f t="shared" si="22"/>
        <v>0</v>
      </c>
    </row>
    <row r="99" spans="2:9" x14ac:dyDescent="0.25">
      <c r="B99" s="176" t="s">
        <v>76</v>
      </c>
      <c r="C99" s="176"/>
      <c r="D99" s="176"/>
      <c r="E99" s="82" t="s">
        <v>13</v>
      </c>
      <c r="F99" s="83">
        <f t="shared" ref="F99" si="23">F100+F101+F102+F103+F104+F105+F106+F107</f>
        <v>29100</v>
      </c>
      <c r="G99" s="83">
        <v>0</v>
      </c>
      <c r="H99" s="101">
        <f t="shared" si="18"/>
        <v>0</v>
      </c>
      <c r="I99" s="83">
        <f>F99+G99</f>
        <v>29100</v>
      </c>
    </row>
    <row r="100" spans="2:9" ht="21" customHeight="1" x14ac:dyDescent="0.25">
      <c r="B100" s="177">
        <v>3232</v>
      </c>
      <c r="C100" s="177"/>
      <c r="D100" s="177"/>
      <c r="E100" s="47" t="s">
        <v>282</v>
      </c>
      <c r="F100" s="48">
        <v>24000</v>
      </c>
      <c r="G100" s="48">
        <v>-8100</v>
      </c>
      <c r="H100" s="100">
        <f t="shared" si="18"/>
        <v>-0.33750000000000002</v>
      </c>
      <c r="I100" s="42">
        <f>F100+G100</f>
        <v>15900</v>
      </c>
    </row>
    <row r="101" spans="2:9" ht="28.5" customHeight="1" x14ac:dyDescent="0.25">
      <c r="B101" s="177">
        <v>3211</v>
      </c>
      <c r="C101" s="177"/>
      <c r="D101" s="177"/>
      <c r="E101" s="47" t="s">
        <v>145</v>
      </c>
      <c r="F101" s="48">
        <v>0</v>
      </c>
      <c r="G101" s="48">
        <v>100</v>
      </c>
      <c r="H101" s="100">
        <f t="shared" si="18"/>
        <v>0</v>
      </c>
      <c r="I101" s="42">
        <f t="shared" ref="I101:I107" si="24">F101+G101</f>
        <v>100</v>
      </c>
    </row>
    <row r="102" spans="2:9" x14ac:dyDescent="0.25">
      <c r="B102" s="177">
        <v>3235</v>
      </c>
      <c r="C102" s="177"/>
      <c r="D102" s="177"/>
      <c r="E102" s="47" t="s">
        <v>155</v>
      </c>
      <c r="F102" s="48">
        <v>0</v>
      </c>
      <c r="G102" s="48">
        <v>8000</v>
      </c>
      <c r="H102" s="100">
        <v>1</v>
      </c>
      <c r="I102" s="42">
        <f t="shared" si="24"/>
        <v>8000</v>
      </c>
    </row>
    <row r="103" spans="2:9" x14ac:dyDescent="0.25">
      <c r="B103" s="177" t="s">
        <v>97</v>
      </c>
      <c r="C103" s="177"/>
      <c r="D103" s="177"/>
      <c r="E103" s="47" t="s">
        <v>159</v>
      </c>
      <c r="F103" s="48">
        <v>0</v>
      </c>
      <c r="G103" s="48">
        <v>0</v>
      </c>
      <c r="H103" s="100">
        <f t="shared" si="18"/>
        <v>0</v>
      </c>
      <c r="I103" s="42">
        <f t="shared" si="24"/>
        <v>0</v>
      </c>
    </row>
    <row r="104" spans="2:9" ht="45" x14ac:dyDescent="0.25">
      <c r="B104" s="177" t="s">
        <v>101</v>
      </c>
      <c r="C104" s="177"/>
      <c r="D104" s="177"/>
      <c r="E104" s="47" t="s">
        <v>162</v>
      </c>
      <c r="F104" s="48">
        <v>600</v>
      </c>
      <c r="G104" s="48">
        <v>0</v>
      </c>
      <c r="H104" s="100">
        <f t="shared" si="18"/>
        <v>0</v>
      </c>
      <c r="I104" s="42">
        <f t="shared" si="24"/>
        <v>600</v>
      </c>
    </row>
    <row r="105" spans="2:9" x14ac:dyDescent="0.25">
      <c r="B105" s="177" t="s">
        <v>105</v>
      </c>
      <c r="C105" s="177"/>
      <c r="D105" s="177"/>
      <c r="E105" s="47" t="s">
        <v>166</v>
      </c>
      <c r="F105" s="48">
        <v>4500</v>
      </c>
      <c r="G105" s="48">
        <v>-200</v>
      </c>
      <c r="H105" s="100">
        <f t="shared" si="18"/>
        <v>-4.4444444444444446E-2</v>
      </c>
      <c r="I105" s="42">
        <f t="shared" si="24"/>
        <v>4300</v>
      </c>
    </row>
    <row r="106" spans="2:9" x14ac:dyDescent="0.25">
      <c r="B106" s="177" t="s">
        <v>105</v>
      </c>
      <c r="C106" s="177"/>
      <c r="D106" s="177"/>
      <c r="E106" s="47" t="s">
        <v>167</v>
      </c>
      <c r="F106" s="48">
        <v>0</v>
      </c>
      <c r="G106" s="48">
        <v>0</v>
      </c>
      <c r="H106" s="100">
        <f t="shared" si="18"/>
        <v>0</v>
      </c>
      <c r="I106" s="42">
        <f t="shared" si="24"/>
        <v>0</v>
      </c>
    </row>
    <row r="107" spans="2:9" x14ac:dyDescent="0.25">
      <c r="B107" s="177">
        <v>3433</v>
      </c>
      <c r="C107" s="177"/>
      <c r="D107" s="177"/>
      <c r="E107" s="47" t="s">
        <v>171</v>
      </c>
      <c r="F107" s="48">
        <v>0</v>
      </c>
      <c r="G107" s="48">
        <v>0</v>
      </c>
      <c r="H107" s="100">
        <f t="shared" si="18"/>
        <v>0</v>
      </c>
      <c r="I107" s="42">
        <f t="shared" si="24"/>
        <v>0</v>
      </c>
    </row>
    <row r="108" spans="2:9" ht="30" x14ac:dyDescent="0.25">
      <c r="B108" s="182" t="s">
        <v>208</v>
      </c>
      <c r="C108" s="182"/>
      <c r="D108" s="182"/>
      <c r="E108" s="56" t="s">
        <v>225</v>
      </c>
      <c r="F108" s="57">
        <f t="shared" ref="F108" si="25">F109+F115</f>
        <v>6200</v>
      </c>
      <c r="G108" s="57">
        <v>0</v>
      </c>
      <c r="H108" s="99">
        <f t="shared" si="18"/>
        <v>0</v>
      </c>
      <c r="I108" s="57">
        <f>F108+G108</f>
        <v>6200</v>
      </c>
    </row>
    <row r="109" spans="2:9" x14ac:dyDescent="0.25">
      <c r="B109" s="178" t="s">
        <v>204</v>
      </c>
      <c r="C109" s="178"/>
      <c r="D109" s="178"/>
      <c r="E109" s="51" t="s">
        <v>222</v>
      </c>
      <c r="F109" s="52">
        <f t="shared" ref="F109" si="26">F110</f>
        <v>6200</v>
      </c>
      <c r="G109" s="52">
        <v>0</v>
      </c>
      <c r="H109" s="97">
        <f t="shared" si="18"/>
        <v>0</v>
      </c>
      <c r="I109" s="52">
        <f>F109+G109</f>
        <v>6200</v>
      </c>
    </row>
    <row r="110" spans="2:9" x14ac:dyDescent="0.25">
      <c r="B110" s="178" t="s">
        <v>205</v>
      </c>
      <c r="C110" s="178"/>
      <c r="D110" s="178"/>
      <c r="E110" s="51" t="s">
        <v>222</v>
      </c>
      <c r="F110" s="52">
        <f>F111+F113</f>
        <v>6200</v>
      </c>
      <c r="G110" s="52">
        <v>0</v>
      </c>
      <c r="H110" s="97">
        <f t="shared" si="18"/>
        <v>0</v>
      </c>
      <c r="I110" s="52">
        <f>F110+G110</f>
        <v>6200</v>
      </c>
    </row>
    <row r="111" spans="2:9" x14ac:dyDescent="0.25">
      <c r="B111" s="177" t="s">
        <v>76</v>
      </c>
      <c r="C111" s="177"/>
      <c r="D111" s="177"/>
      <c r="E111" s="47" t="s">
        <v>13</v>
      </c>
      <c r="F111" s="48">
        <f t="shared" ref="F111" si="27">F112</f>
        <v>4500</v>
      </c>
      <c r="G111" s="48">
        <v>0</v>
      </c>
      <c r="H111" s="100">
        <f t="shared" si="18"/>
        <v>0</v>
      </c>
      <c r="I111" s="48">
        <f>F111+G111</f>
        <v>4500</v>
      </c>
    </row>
    <row r="112" spans="2:9" ht="30" x14ac:dyDescent="0.25">
      <c r="B112" s="177" t="s">
        <v>107</v>
      </c>
      <c r="C112" s="177"/>
      <c r="D112" s="177"/>
      <c r="E112" s="47" t="s">
        <v>161</v>
      </c>
      <c r="F112" s="48">
        <v>4500</v>
      </c>
      <c r="G112" s="48">
        <v>0</v>
      </c>
      <c r="H112" s="100">
        <f t="shared" si="18"/>
        <v>0</v>
      </c>
      <c r="I112" s="48">
        <f t="shared" ref="I112:I114" si="28">F112+G112</f>
        <v>4500</v>
      </c>
    </row>
    <row r="113" spans="2:9" ht="45" x14ac:dyDescent="0.25">
      <c r="B113" s="177" t="s">
        <v>113</v>
      </c>
      <c r="C113" s="177"/>
      <c r="D113" s="177"/>
      <c r="E113" s="47" t="s">
        <v>173</v>
      </c>
      <c r="F113" s="48">
        <f t="shared" ref="F113" si="29">F114</f>
        <v>1700</v>
      </c>
      <c r="G113" s="48">
        <v>0</v>
      </c>
      <c r="H113" s="100">
        <f t="shared" si="18"/>
        <v>0</v>
      </c>
      <c r="I113" s="48">
        <f t="shared" si="28"/>
        <v>1700</v>
      </c>
    </row>
    <row r="114" spans="2:9" ht="30" x14ac:dyDescent="0.25">
      <c r="B114" s="177" t="s">
        <v>115</v>
      </c>
      <c r="C114" s="177"/>
      <c r="D114" s="177"/>
      <c r="E114" s="47" t="s">
        <v>175</v>
      </c>
      <c r="F114" s="48">
        <v>1700</v>
      </c>
      <c r="G114" s="48">
        <v>0</v>
      </c>
      <c r="H114" s="100">
        <f t="shared" si="18"/>
        <v>0</v>
      </c>
      <c r="I114" s="48">
        <f t="shared" si="28"/>
        <v>1700</v>
      </c>
    </row>
    <row r="115" spans="2:9" x14ac:dyDescent="0.25">
      <c r="B115" s="178" t="s">
        <v>214</v>
      </c>
      <c r="C115" s="178"/>
      <c r="D115" s="178"/>
      <c r="E115" s="51" t="s">
        <v>231</v>
      </c>
      <c r="F115" s="52">
        <f t="shared" ref="F115" si="30">F116</f>
        <v>0</v>
      </c>
      <c r="G115" s="52">
        <v>0</v>
      </c>
      <c r="H115" s="97">
        <f t="shared" si="18"/>
        <v>0</v>
      </c>
      <c r="I115" s="52">
        <f t="shared" ref="I115:I130" si="31">F115+G115</f>
        <v>0</v>
      </c>
    </row>
    <row r="116" spans="2:9" ht="30" x14ac:dyDescent="0.25">
      <c r="B116" s="178" t="s">
        <v>215</v>
      </c>
      <c r="C116" s="178"/>
      <c r="D116" s="178"/>
      <c r="E116" s="51" t="s">
        <v>232</v>
      </c>
      <c r="F116" s="52">
        <f t="shared" ref="F116" si="32">F117</f>
        <v>0</v>
      </c>
      <c r="G116" s="52">
        <v>0</v>
      </c>
      <c r="H116" s="97">
        <f t="shared" si="18"/>
        <v>0</v>
      </c>
      <c r="I116" s="52">
        <f t="shared" si="31"/>
        <v>0</v>
      </c>
    </row>
    <row r="117" spans="2:9" x14ac:dyDescent="0.25">
      <c r="B117" s="177" t="s">
        <v>76</v>
      </c>
      <c r="C117" s="177"/>
      <c r="D117" s="177"/>
      <c r="E117" s="47" t="s">
        <v>13</v>
      </c>
      <c r="F117" s="48">
        <v>0</v>
      </c>
      <c r="G117" s="48">
        <v>0</v>
      </c>
      <c r="H117" s="100">
        <f t="shared" si="18"/>
        <v>0</v>
      </c>
      <c r="I117" s="42">
        <f t="shared" si="31"/>
        <v>0</v>
      </c>
    </row>
    <row r="118" spans="2:9" ht="30" x14ac:dyDescent="0.25">
      <c r="B118" s="177" t="s">
        <v>107</v>
      </c>
      <c r="C118" s="177"/>
      <c r="D118" s="177"/>
      <c r="E118" s="47" t="s">
        <v>161</v>
      </c>
      <c r="F118" s="48">
        <v>0</v>
      </c>
      <c r="G118" s="48">
        <v>0</v>
      </c>
      <c r="H118" s="100">
        <f t="shared" si="18"/>
        <v>0</v>
      </c>
      <c r="I118" s="42">
        <f t="shared" si="31"/>
        <v>0</v>
      </c>
    </row>
    <row r="119" spans="2:9" x14ac:dyDescent="0.25">
      <c r="B119" s="182" t="s">
        <v>209</v>
      </c>
      <c r="C119" s="182"/>
      <c r="D119" s="182"/>
      <c r="E119" s="56" t="s">
        <v>226</v>
      </c>
      <c r="F119" s="57">
        <f t="shared" ref="F119" si="33">F120</f>
        <v>15400</v>
      </c>
      <c r="G119" s="57">
        <v>0</v>
      </c>
      <c r="H119" s="99">
        <f t="shared" si="18"/>
        <v>0</v>
      </c>
      <c r="I119" s="57">
        <f t="shared" si="31"/>
        <v>15400</v>
      </c>
    </row>
    <row r="120" spans="2:9" x14ac:dyDescent="0.25">
      <c r="B120" s="178" t="s">
        <v>204</v>
      </c>
      <c r="C120" s="178"/>
      <c r="D120" s="178"/>
      <c r="E120" s="51" t="s">
        <v>222</v>
      </c>
      <c r="F120" s="52">
        <f t="shared" ref="F120" si="34">F121</f>
        <v>15400</v>
      </c>
      <c r="G120" s="52">
        <v>0</v>
      </c>
      <c r="H120" s="97">
        <f t="shared" si="18"/>
        <v>0</v>
      </c>
      <c r="I120" s="52">
        <f t="shared" si="31"/>
        <v>15400</v>
      </c>
    </row>
    <row r="121" spans="2:9" x14ac:dyDescent="0.25">
      <c r="B121" s="178" t="s">
        <v>205</v>
      </c>
      <c r="C121" s="178"/>
      <c r="D121" s="178"/>
      <c r="E121" s="51" t="s">
        <v>222</v>
      </c>
      <c r="F121" s="52">
        <f t="shared" ref="F121" si="35">F122</f>
        <v>15400</v>
      </c>
      <c r="G121" s="52">
        <v>0</v>
      </c>
      <c r="H121" s="97">
        <f t="shared" si="18"/>
        <v>0</v>
      </c>
      <c r="I121" s="52">
        <f t="shared" si="31"/>
        <v>15400</v>
      </c>
    </row>
    <row r="122" spans="2:9" ht="30" x14ac:dyDescent="0.25">
      <c r="B122" s="177" t="s">
        <v>123</v>
      </c>
      <c r="C122" s="177"/>
      <c r="D122" s="177"/>
      <c r="E122" s="47" t="s">
        <v>180</v>
      </c>
      <c r="F122" s="48">
        <v>15400</v>
      </c>
      <c r="G122" s="48">
        <v>0</v>
      </c>
      <c r="H122" s="100">
        <f t="shared" si="18"/>
        <v>0</v>
      </c>
      <c r="I122" s="48">
        <f t="shared" si="31"/>
        <v>15400</v>
      </c>
    </row>
    <row r="123" spans="2:9" x14ac:dyDescent="0.25">
      <c r="B123" s="177" t="s">
        <v>135</v>
      </c>
      <c r="C123" s="177"/>
      <c r="D123" s="177"/>
      <c r="E123" s="47" t="s">
        <v>192</v>
      </c>
      <c r="F123" s="48">
        <v>15400</v>
      </c>
      <c r="G123" s="48">
        <v>0</v>
      </c>
      <c r="H123" s="100">
        <f t="shared" si="18"/>
        <v>0</v>
      </c>
      <c r="I123" s="48">
        <f t="shared" si="31"/>
        <v>15400</v>
      </c>
    </row>
    <row r="124" spans="2:9" ht="52.15" customHeight="1" x14ac:dyDescent="0.25">
      <c r="B124" s="182" t="s">
        <v>210</v>
      </c>
      <c r="C124" s="182"/>
      <c r="D124" s="182"/>
      <c r="E124" s="56" t="s">
        <v>227</v>
      </c>
      <c r="F124" s="57">
        <f>F126+F134+F138+F152+F156</f>
        <v>93800</v>
      </c>
      <c r="G124" s="57">
        <f>G125+G138+G152+G156</f>
        <v>10000</v>
      </c>
      <c r="H124" s="99">
        <f t="shared" si="18"/>
        <v>0.10660980810234541</v>
      </c>
      <c r="I124" s="57">
        <f t="shared" si="31"/>
        <v>103800</v>
      </c>
    </row>
    <row r="125" spans="2:9" x14ac:dyDescent="0.25">
      <c r="B125" s="178" t="s">
        <v>204</v>
      </c>
      <c r="C125" s="178"/>
      <c r="D125" s="178"/>
      <c r="E125" s="51" t="s">
        <v>222</v>
      </c>
      <c r="F125" s="52">
        <f t="shared" ref="F125" si="36">F126+F134</f>
        <v>15400</v>
      </c>
      <c r="G125" s="52">
        <v>10000</v>
      </c>
      <c r="H125" s="97">
        <f t="shared" si="18"/>
        <v>0.64935064935064934</v>
      </c>
      <c r="I125" s="52">
        <f t="shared" si="31"/>
        <v>25400</v>
      </c>
    </row>
    <row r="126" spans="2:9" x14ac:dyDescent="0.25">
      <c r="B126" s="178" t="s">
        <v>205</v>
      </c>
      <c r="C126" s="178"/>
      <c r="D126" s="178"/>
      <c r="E126" s="51" t="s">
        <v>222</v>
      </c>
      <c r="F126" s="52">
        <f t="shared" ref="F126" si="37">F127+F129</f>
        <v>10900</v>
      </c>
      <c r="G126" s="52">
        <v>10000</v>
      </c>
      <c r="H126" s="97">
        <f t="shared" si="18"/>
        <v>0.91743119266055051</v>
      </c>
      <c r="I126" s="52">
        <f t="shared" si="31"/>
        <v>20900</v>
      </c>
    </row>
    <row r="127" spans="2:9" x14ac:dyDescent="0.25">
      <c r="B127" s="176" t="s">
        <v>76</v>
      </c>
      <c r="C127" s="176"/>
      <c r="D127" s="176"/>
      <c r="E127" s="82" t="s">
        <v>13</v>
      </c>
      <c r="F127" s="83">
        <f t="shared" ref="F127" si="38">F128</f>
        <v>8300</v>
      </c>
      <c r="G127" s="83">
        <v>10000</v>
      </c>
      <c r="H127" s="101">
        <f t="shared" si="18"/>
        <v>1.2048192771084338</v>
      </c>
      <c r="I127" s="83">
        <f t="shared" si="31"/>
        <v>18300</v>
      </c>
    </row>
    <row r="128" spans="2:9" ht="30" x14ac:dyDescent="0.25">
      <c r="B128" s="177" t="s">
        <v>90</v>
      </c>
      <c r="C128" s="177"/>
      <c r="D128" s="177"/>
      <c r="E128" s="47" t="s">
        <v>152</v>
      </c>
      <c r="F128" s="48">
        <v>8300</v>
      </c>
      <c r="G128" s="48">
        <v>10000</v>
      </c>
      <c r="H128" s="100">
        <f t="shared" si="18"/>
        <v>1.2048192771084338</v>
      </c>
      <c r="I128" s="42">
        <f t="shared" si="31"/>
        <v>18300</v>
      </c>
    </row>
    <row r="129" spans="2:9" ht="30" x14ac:dyDescent="0.25">
      <c r="B129" s="176" t="s">
        <v>123</v>
      </c>
      <c r="C129" s="176"/>
      <c r="D129" s="176"/>
      <c r="E129" s="82" t="s">
        <v>180</v>
      </c>
      <c r="F129" s="83">
        <f t="shared" ref="F129" si="39">F130+F131+F132+F133</f>
        <v>2600</v>
      </c>
      <c r="G129" s="83">
        <v>0</v>
      </c>
      <c r="H129" s="101">
        <f t="shared" si="18"/>
        <v>0</v>
      </c>
      <c r="I129" s="83">
        <f t="shared" si="31"/>
        <v>2600</v>
      </c>
    </row>
    <row r="130" spans="2:9" x14ac:dyDescent="0.25">
      <c r="B130" s="177">
        <v>4221</v>
      </c>
      <c r="C130" s="177"/>
      <c r="D130" s="177"/>
      <c r="E130" s="47" t="s">
        <v>184</v>
      </c>
      <c r="F130" s="48">
        <v>1200</v>
      </c>
      <c r="G130" s="48">
        <v>0</v>
      </c>
      <c r="H130" s="100">
        <f t="shared" si="18"/>
        <v>0</v>
      </c>
      <c r="I130" s="42">
        <f t="shared" si="31"/>
        <v>1200</v>
      </c>
    </row>
    <row r="131" spans="2:9" x14ac:dyDescent="0.25">
      <c r="B131" s="177" t="s">
        <v>130</v>
      </c>
      <c r="C131" s="177"/>
      <c r="D131" s="177"/>
      <c r="E131" s="47" t="s">
        <v>187</v>
      </c>
      <c r="F131" s="48">
        <v>0</v>
      </c>
      <c r="G131" s="48">
        <v>0</v>
      </c>
      <c r="H131" s="100">
        <f t="shared" si="18"/>
        <v>0</v>
      </c>
      <c r="I131" s="42">
        <f t="shared" ref="I131:I133" si="40">F131+G131</f>
        <v>0</v>
      </c>
    </row>
    <row r="132" spans="2:9" ht="30" x14ac:dyDescent="0.25">
      <c r="B132" s="177" t="s">
        <v>131</v>
      </c>
      <c r="C132" s="177"/>
      <c r="D132" s="177"/>
      <c r="E132" s="47" t="s">
        <v>188</v>
      </c>
      <c r="F132" s="48">
        <v>1100</v>
      </c>
      <c r="G132" s="48">
        <v>0</v>
      </c>
      <c r="H132" s="100">
        <f t="shared" si="18"/>
        <v>0</v>
      </c>
      <c r="I132" s="42">
        <f t="shared" si="40"/>
        <v>1100</v>
      </c>
    </row>
    <row r="133" spans="2:9" x14ac:dyDescent="0.25">
      <c r="B133" s="177" t="s">
        <v>135</v>
      </c>
      <c r="C133" s="177"/>
      <c r="D133" s="177"/>
      <c r="E133" s="47" t="s">
        <v>192</v>
      </c>
      <c r="F133" s="48">
        <v>300</v>
      </c>
      <c r="G133" s="48">
        <v>0</v>
      </c>
      <c r="H133" s="100">
        <f t="shared" si="18"/>
        <v>0</v>
      </c>
      <c r="I133" s="42">
        <f t="shared" si="40"/>
        <v>300</v>
      </c>
    </row>
    <row r="134" spans="2:9" ht="30" x14ac:dyDescent="0.25">
      <c r="B134" s="178" t="s">
        <v>213</v>
      </c>
      <c r="C134" s="178"/>
      <c r="D134" s="178"/>
      <c r="E134" s="51" t="s">
        <v>230</v>
      </c>
      <c r="F134" s="52">
        <f t="shared" ref="F134" si="41">F135</f>
        <v>4500</v>
      </c>
      <c r="G134" s="52">
        <v>0</v>
      </c>
      <c r="H134" s="52">
        <f t="shared" si="18"/>
        <v>0</v>
      </c>
      <c r="I134" s="52">
        <f>F134+G134</f>
        <v>4500</v>
      </c>
    </row>
    <row r="135" spans="2:9" ht="30" x14ac:dyDescent="0.25">
      <c r="B135" s="177" t="s">
        <v>123</v>
      </c>
      <c r="C135" s="177"/>
      <c r="D135" s="177"/>
      <c r="E135" s="47" t="s">
        <v>180</v>
      </c>
      <c r="F135" s="48">
        <f t="shared" ref="F135" si="42">F136+F137</f>
        <v>4500</v>
      </c>
      <c r="G135" s="48">
        <v>0</v>
      </c>
      <c r="H135" s="100">
        <f t="shared" si="18"/>
        <v>0</v>
      </c>
      <c r="I135" s="48">
        <f>F135+G135</f>
        <v>4500</v>
      </c>
    </row>
    <row r="136" spans="2:9" x14ac:dyDescent="0.25">
      <c r="B136" s="177">
        <v>4221</v>
      </c>
      <c r="C136" s="177"/>
      <c r="D136" s="177"/>
      <c r="E136" s="47" t="s">
        <v>184</v>
      </c>
      <c r="F136" s="48">
        <v>3200</v>
      </c>
      <c r="G136" s="48">
        <v>0</v>
      </c>
      <c r="H136" s="100">
        <f t="shared" si="18"/>
        <v>0</v>
      </c>
      <c r="I136" s="48">
        <f t="shared" ref="I136:I137" si="43">F136+G136</f>
        <v>3200</v>
      </c>
    </row>
    <row r="137" spans="2:9" ht="30" x14ac:dyDescent="0.25">
      <c r="B137" s="177">
        <v>4227</v>
      </c>
      <c r="C137" s="177"/>
      <c r="D137" s="177"/>
      <c r="E137" s="47" t="s">
        <v>188</v>
      </c>
      <c r="F137" s="48">
        <v>1300</v>
      </c>
      <c r="G137" s="48">
        <v>0</v>
      </c>
      <c r="H137" s="100">
        <f t="shared" si="18"/>
        <v>0</v>
      </c>
      <c r="I137" s="48">
        <f t="shared" si="43"/>
        <v>1300</v>
      </c>
    </row>
    <row r="138" spans="2:9" x14ac:dyDescent="0.25">
      <c r="B138" s="178" t="s">
        <v>214</v>
      </c>
      <c r="C138" s="178"/>
      <c r="D138" s="178"/>
      <c r="E138" s="51" t="s">
        <v>231</v>
      </c>
      <c r="F138" s="52">
        <f t="shared" ref="F138" si="44">F139</f>
        <v>78000</v>
      </c>
      <c r="G138" s="52">
        <v>0</v>
      </c>
      <c r="H138" s="97">
        <f t="shared" si="18"/>
        <v>0</v>
      </c>
      <c r="I138" s="52">
        <f t="shared" ref="I138:I145" si="45">F138+G138</f>
        <v>78000</v>
      </c>
    </row>
    <row r="139" spans="2:9" ht="30" x14ac:dyDescent="0.25">
      <c r="B139" s="178" t="s">
        <v>215</v>
      </c>
      <c r="C139" s="178"/>
      <c r="D139" s="178"/>
      <c r="E139" s="51" t="s">
        <v>232</v>
      </c>
      <c r="F139" s="52">
        <f t="shared" ref="F139" si="46">F140+F142+F144</f>
        <v>78000</v>
      </c>
      <c r="G139" s="52">
        <v>0</v>
      </c>
      <c r="H139" s="97">
        <f t="shared" si="18"/>
        <v>0</v>
      </c>
      <c r="I139" s="52">
        <f t="shared" si="45"/>
        <v>78000</v>
      </c>
    </row>
    <row r="140" spans="2:9" ht="23.25" customHeight="1" x14ac:dyDescent="0.25">
      <c r="B140" s="176">
        <v>32</v>
      </c>
      <c r="C140" s="176"/>
      <c r="D140" s="176"/>
      <c r="E140" s="82" t="s">
        <v>13</v>
      </c>
      <c r="F140" s="83">
        <f t="shared" ref="F140" si="47">F141</f>
        <v>17000</v>
      </c>
      <c r="G140" s="83">
        <v>0</v>
      </c>
      <c r="H140" s="101">
        <f t="shared" ref="H140:H173" si="48">IF(F140,G140/F140,0)</f>
        <v>0</v>
      </c>
      <c r="I140" s="83">
        <f t="shared" si="45"/>
        <v>17000</v>
      </c>
    </row>
    <row r="141" spans="2:9" ht="33.75" customHeight="1" x14ac:dyDescent="0.25">
      <c r="B141" s="177">
        <v>3232</v>
      </c>
      <c r="C141" s="177"/>
      <c r="D141" s="177"/>
      <c r="E141" s="47" t="s">
        <v>6</v>
      </c>
      <c r="F141" s="48">
        <v>17000</v>
      </c>
      <c r="G141" s="48">
        <v>0</v>
      </c>
      <c r="H141" s="100">
        <f t="shared" si="48"/>
        <v>0</v>
      </c>
      <c r="I141" s="42">
        <f t="shared" si="45"/>
        <v>17000</v>
      </c>
    </row>
    <row r="142" spans="2:9" ht="33.75" customHeight="1" x14ac:dyDescent="0.25">
      <c r="B142" s="176" t="s">
        <v>120</v>
      </c>
      <c r="C142" s="176"/>
      <c r="D142" s="176"/>
      <c r="E142" s="82" t="s">
        <v>6</v>
      </c>
      <c r="F142" s="83">
        <f t="shared" ref="F142" si="49">F143</f>
        <v>0</v>
      </c>
      <c r="G142" s="83">
        <v>0</v>
      </c>
      <c r="H142" s="101">
        <f t="shared" si="48"/>
        <v>0</v>
      </c>
      <c r="I142" s="83">
        <f t="shared" si="45"/>
        <v>0</v>
      </c>
    </row>
    <row r="143" spans="2:9" x14ac:dyDescent="0.25">
      <c r="B143" s="177" t="s">
        <v>122</v>
      </c>
      <c r="C143" s="177"/>
      <c r="D143" s="177"/>
      <c r="E143" s="47" t="s">
        <v>179</v>
      </c>
      <c r="F143" s="48">
        <v>0</v>
      </c>
      <c r="G143" s="48">
        <v>0</v>
      </c>
      <c r="H143" s="100">
        <f t="shared" si="48"/>
        <v>0</v>
      </c>
      <c r="I143" s="42">
        <f t="shared" si="45"/>
        <v>0</v>
      </c>
    </row>
    <row r="144" spans="2:9" ht="30" x14ac:dyDescent="0.25">
      <c r="B144" s="176" t="s">
        <v>123</v>
      </c>
      <c r="C144" s="176"/>
      <c r="D144" s="176"/>
      <c r="E144" s="82" t="s">
        <v>180</v>
      </c>
      <c r="F144" s="83">
        <f t="shared" ref="F144" si="50">F145+F146+F147+F148+F149+F150+F151</f>
        <v>61000</v>
      </c>
      <c r="G144" s="83">
        <v>0</v>
      </c>
      <c r="H144" s="101">
        <f t="shared" si="48"/>
        <v>0</v>
      </c>
      <c r="I144" s="83">
        <f t="shared" si="45"/>
        <v>61000</v>
      </c>
    </row>
    <row r="145" spans="2:9" x14ac:dyDescent="0.25">
      <c r="B145" s="177" t="s">
        <v>127</v>
      </c>
      <c r="C145" s="177"/>
      <c r="D145" s="177"/>
      <c r="E145" s="47" t="s">
        <v>184</v>
      </c>
      <c r="F145" s="48">
        <v>3000</v>
      </c>
      <c r="G145" s="48">
        <v>5000</v>
      </c>
      <c r="H145" s="100">
        <f t="shared" si="48"/>
        <v>1.6666666666666667</v>
      </c>
      <c r="I145" s="42">
        <f t="shared" si="45"/>
        <v>8000</v>
      </c>
    </row>
    <row r="146" spans="2:9" x14ac:dyDescent="0.25">
      <c r="B146" s="177" t="s">
        <v>128</v>
      </c>
      <c r="C146" s="177"/>
      <c r="D146" s="177"/>
      <c r="E146" s="47" t="s">
        <v>185</v>
      </c>
      <c r="F146" s="48">
        <v>0</v>
      </c>
      <c r="G146" s="48">
        <v>0</v>
      </c>
      <c r="H146" s="100">
        <f t="shared" si="48"/>
        <v>0</v>
      </c>
      <c r="I146" s="42">
        <f t="shared" ref="I146:I151" si="51">F146+G146</f>
        <v>0</v>
      </c>
    </row>
    <row r="147" spans="2:9" x14ac:dyDescent="0.25">
      <c r="B147" s="177" t="s">
        <v>129</v>
      </c>
      <c r="C147" s="177"/>
      <c r="D147" s="177"/>
      <c r="E147" s="47" t="s">
        <v>186</v>
      </c>
      <c r="F147" s="48">
        <v>0</v>
      </c>
      <c r="G147" s="48">
        <v>0</v>
      </c>
      <c r="H147" s="100">
        <f t="shared" si="48"/>
        <v>0</v>
      </c>
      <c r="I147" s="42">
        <f t="shared" si="51"/>
        <v>0</v>
      </c>
    </row>
    <row r="148" spans="2:9" x14ac:dyDescent="0.25">
      <c r="B148" s="177" t="s">
        <v>130</v>
      </c>
      <c r="C148" s="177"/>
      <c r="D148" s="177"/>
      <c r="E148" s="47" t="s">
        <v>187</v>
      </c>
      <c r="F148" s="48">
        <v>55000</v>
      </c>
      <c r="G148" s="48">
        <v>-5000</v>
      </c>
      <c r="H148" s="100">
        <f t="shared" si="48"/>
        <v>-9.0909090909090912E-2</v>
      </c>
      <c r="I148" s="42">
        <f t="shared" si="51"/>
        <v>50000</v>
      </c>
    </row>
    <row r="149" spans="2:9" ht="30" x14ac:dyDescent="0.25">
      <c r="B149" s="177">
        <v>4227</v>
      </c>
      <c r="C149" s="177"/>
      <c r="D149" s="177"/>
      <c r="E149" s="47" t="s">
        <v>188</v>
      </c>
      <c r="F149" s="48">
        <v>3000</v>
      </c>
      <c r="G149" s="48">
        <v>0</v>
      </c>
      <c r="H149" s="100">
        <f t="shared" si="48"/>
        <v>0</v>
      </c>
      <c r="I149" s="42">
        <f t="shared" si="51"/>
        <v>3000</v>
      </c>
    </row>
    <row r="150" spans="2:9" x14ac:dyDescent="0.25">
      <c r="B150" s="177" t="s">
        <v>135</v>
      </c>
      <c r="C150" s="177"/>
      <c r="D150" s="177"/>
      <c r="E150" s="47" t="s">
        <v>192</v>
      </c>
      <c r="F150" s="48">
        <v>0</v>
      </c>
      <c r="G150" s="48">
        <v>0</v>
      </c>
      <c r="H150" s="100">
        <f t="shared" si="48"/>
        <v>0</v>
      </c>
      <c r="I150" s="42">
        <f t="shared" si="51"/>
        <v>0</v>
      </c>
    </row>
    <row r="151" spans="2:9" x14ac:dyDescent="0.25">
      <c r="B151" s="177" t="s">
        <v>137</v>
      </c>
      <c r="C151" s="177"/>
      <c r="D151" s="177"/>
      <c r="E151" s="47" t="s">
        <v>194</v>
      </c>
      <c r="F151" s="48">
        <v>0</v>
      </c>
      <c r="G151" s="48">
        <v>0</v>
      </c>
      <c r="H151" s="100">
        <f t="shared" si="48"/>
        <v>0</v>
      </c>
      <c r="I151" s="42">
        <f t="shared" si="51"/>
        <v>0</v>
      </c>
    </row>
    <row r="152" spans="2:9" x14ac:dyDescent="0.25">
      <c r="B152" s="178" t="s">
        <v>216</v>
      </c>
      <c r="C152" s="178"/>
      <c r="D152" s="178"/>
      <c r="E152" s="51" t="s">
        <v>233</v>
      </c>
      <c r="F152" s="52">
        <f t="shared" ref="F152" si="52">F153</f>
        <v>400</v>
      </c>
      <c r="G152" s="52">
        <v>0</v>
      </c>
      <c r="H152" s="97">
        <f t="shared" si="48"/>
        <v>0</v>
      </c>
      <c r="I152" s="52">
        <f t="shared" ref="I152:I167" si="53">F152+G152</f>
        <v>400</v>
      </c>
    </row>
    <row r="153" spans="2:9" x14ac:dyDescent="0.25">
      <c r="B153" s="178" t="s">
        <v>217</v>
      </c>
      <c r="C153" s="178"/>
      <c r="D153" s="178"/>
      <c r="E153" s="51" t="s">
        <v>234</v>
      </c>
      <c r="F153" s="52">
        <f t="shared" ref="F153:F154" si="54">F154</f>
        <v>400</v>
      </c>
      <c r="G153" s="52">
        <v>0</v>
      </c>
      <c r="H153" s="97">
        <f t="shared" si="48"/>
        <v>0</v>
      </c>
      <c r="I153" s="52">
        <f t="shared" si="53"/>
        <v>400</v>
      </c>
    </row>
    <row r="154" spans="2:9" ht="30" x14ac:dyDescent="0.25">
      <c r="B154" s="177" t="s">
        <v>123</v>
      </c>
      <c r="C154" s="177"/>
      <c r="D154" s="177"/>
      <c r="E154" s="47" t="s">
        <v>180</v>
      </c>
      <c r="F154" s="48">
        <f t="shared" si="54"/>
        <v>400</v>
      </c>
      <c r="G154" s="48">
        <v>0</v>
      </c>
      <c r="H154" s="100">
        <f t="shared" si="48"/>
        <v>0</v>
      </c>
      <c r="I154" s="48">
        <f t="shared" si="53"/>
        <v>400</v>
      </c>
    </row>
    <row r="155" spans="2:9" x14ac:dyDescent="0.25">
      <c r="B155" s="177" t="s">
        <v>135</v>
      </c>
      <c r="C155" s="177"/>
      <c r="D155" s="177"/>
      <c r="E155" s="47" t="s">
        <v>192</v>
      </c>
      <c r="F155" s="48">
        <v>400</v>
      </c>
      <c r="G155" s="48">
        <v>0</v>
      </c>
      <c r="H155" s="100">
        <f t="shared" si="48"/>
        <v>0</v>
      </c>
      <c r="I155" s="48">
        <f t="shared" si="53"/>
        <v>400</v>
      </c>
    </row>
    <row r="156" spans="2:9" x14ac:dyDescent="0.25">
      <c r="B156" s="178" t="s">
        <v>218</v>
      </c>
      <c r="C156" s="178"/>
      <c r="D156" s="178"/>
      <c r="E156" s="51" t="s">
        <v>235</v>
      </c>
      <c r="F156" s="52">
        <f t="shared" ref="F156" si="55">F157</f>
        <v>0</v>
      </c>
      <c r="G156" s="52">
        <v>0</v>
      </c>
      <c r="H156" s="97">
        <f t="shared" si="48"/>
        <v>0</v>
      </c>
      <c r="I156" s="53">
        <f t="shared" si="53"/>
        <v>0</v>
      </c>
    </row>
    <row r="157" spans="2:9" x14ac:dyDescent="0.25">
      <c r="B157" s="178" t="s">
        <v>219</v>
      </c>
      <c r="C157" s="178"/>
      <c r="D157" s="178"/>
      <c r="E157" s="51" t="s">
        <v>235</v>
      </c>
      <c r="F157" s="52">
        <f t="shared" ref="F157" si="56">F158</f>
        <v>0</v>
      </c>
      <c r="G157" s="52">
        <v>0</v>
      </c>
      <c r="H157" s="97">
        <f t="shared" si="48"/>
        <v>0</v>
      </c>
      <c r="I157" s="53">
        <f t="shared" si="53"/>
        <v>0</v>
      </c>
    </row>
    <row r="158" spans="2:9" ht="30" x14ac:dyDescent="0.25">
      <c r="B158" s="177" t="s">
        <v>123</v>
      </c>
      <c r="C158" s="177"/>
      <c r="D158" s="177"/>
      <c r="E158" s="47" t="s">
        <v>180</v>
      </c>
      <c r="F158" s="48">
        <v>0</v>
      </c>
      <c r="G158" s="48">
        <v>0</v>
      </c>
      <c r="H158" s="100">
        <f t="shared" si="48"/>
        <v>0</v>
      </c>
      <c r="I158" s="42">
        <f t="shared" si="53"/>
        <v>0</v>
      </c>
    </row>
    <row r="159" spans="2:9" x14ac:dyDescent="0.25">
      <c r="B159" s="177" t="s">
        <v>130</v>
      </c>
      <c r="C159" s="177"/>
      <c r="D159" s="177"/>
      <c r="E159" s="47" t="s">
        <v>187</v>
      </c>
      <c r="F159" s="48">
        <v>0</v>
      </c>
      <c r="G159" s="48">
        <v>0</v>
      </c>
      <c r="H159" s="100">
        <f t="shared" si="48"/>
        <v>0</v>
      </c>
      <c r="I159" s="42">
        <f t="shared" si="53"/>
        <v>0</v>
      </c>
    </row>
    <row r="160" spans="2:9" ht="60.6" customHeight="1" x14ac:dyDescent="0.25">
      <c r="B160" s="182" t="s">
        <v>211</v>
      </c>
      <c r="C160" s="182"/>
      <c r="D160" s="182"/>
      <c r="E160" s="56" t="s">
        <v>228</v>
      </c>
      <c r="F160" s="57">
        <f t="shared" ref="F160" si="57">F161</f>
        <v>1300</v>
      </c>
      <c r="G160" s="57">
        <v>300</v>
      </c>
      <c r="H160" s="99">
        <f t="shared" si="48"/>
        <v>0.23076923076923078</v>
      </c>
      <c r="I160" s="57">
        <f t="shared" si="53"/>
        <v>1600</v>
      </c>
    </row>
    <row r="161" spans="2:9" x14ac:dyDescent="0.25">
      <c r="B161" s="178" t="s">
        <v>204</v>
      </c>
      <c r="C161" s="178"/>
      <c r="D161" s="178"/>
      <c r="E161" s="51" t="s">
        <v>222</v>
      </c>
      <c r="F161" s="52">
        <f t="shared" ref="F161" si="58">F162</f>
        <v>1300</v>
      </c>
      <c r="G161" s="52">
        <v>300</v>
      </c>
      <c r="H161" s="97">
        <f t="shared" si="48"/>
        <v>0.23076923076923078</v>
      </c>
      <c r="I161" s="52">
        <f t="shared" si="53"/>
        <v>1600</v>
      </c>
    </row>
    <row r="162" spans="2:9" x14ac:dyDescent="0.25">
      <c r="B162" s="178" t="s">
        <v>205</v>
      </c>
      <c r="C162" s="178"/>
      <c r="D162" s="178"/>
      <c r="E162" s="51" t="s">
        <v>222</v>
      </c>
      <c r="F162" s="52">
        <f t="shared" ref="F162:F163" si="59">F163</f>
        <v>1300</v>
      </c>
      <c r="G162" s="52">
        <v>300</v>
      </c>
      <c r="H162" s="97">
        <f t="shared" si="48"/>
        <v>0.23076923076923078</v>
      </c>
      <c r="I162" s="52">
        <f t="shared" si="53"/>
        <v>1600</v>
      </c>
    </row>
    <row r="163" spans="2:9" x14ac:dyDescent="0.25">
      <c r="B163" s="177" t="s">
        <v>76</v>
      </c>
      <c r="C163" s="177"/>
      <c r="D163" s="177"/>
      <c r="E163" s="47" t="s">
        <v>13</v>
      </c>
      <c r="F163" s="48">
        <f t="shared" si="59"/>
        <v>1300</v>
      </c>
      <c r="G163" s="48">
        <v>0</v>
      </c>
      <c r="H163" s="100">
        <f t="shared" si="48"/>
        <v>0</v>
      </c>
      <c r="I163" s="48">
        <f t="shared" si="53"/>
        <v>1300</v>
      </c>
    </row>
    <row r="164" spans="2:9" x14ac:dyDescent="0.25">
      <c r="B164" s="177" t="s">
        <v>95</v>
      </c>
      <c r="C164" s="177"/>
      <c r="D164" s="177"/>
      <c r="E164" s="47" t="s">
        <v>157</v>
      </c>
      <c r="F164" s="48">
        <v>1300</v>
      </c>
      <c r="G164" s="48">
        <v>0</v>
      </c>
      <c r="H164" s="100">
        <f t="shared" si="48"/>
        <v>0</v>
      </c>
      <c r="I164" s="48">
        <f t="shared" si="53"/>
        <v>1300</v>
      </c>
    </row>
    <row r="165" spans="2:9" ht="34.9" customHeight="1" x14ac:dyDescent="0.25">
      <c r="B165" s="182" t="s">
        <v>212</v>
      </c>
      <c r="C165" s="182"/>
      <c r="D165" s="182"/>
      <c r="E165" s="56" t="s">
        <v>229</v>
      </c>
      <c r="F165" s="57">
        <f t="shared" ref="F165" si="60">F166+F170</f>
        <v>500</v>
      </c>
      <c r="G165" s="57">
        <v>200</v>
      </c>
      <c r="H165" s="99">
        <f t="shared" si="48"/>
        <v>0.4</v>
      </c>
      <c r="I165" s="57">
        <f t="shared" si="53"/>
        <v>700</v>
      </c>
    </row>
    <row r="166" spans="2:9" x14ac:dyDescent="0.25">
      <c r="B166" s="178" t="s">
        <v>204</v>
      </c>
      <c r="C166" s="178"/>
      <c r="D166" s="178"/>
      <c r="E166" s="51" t="s">
        <v>222</v>
      </c>
      <c r="F166" s="52">
        <f t="shared" ref="F166" si="61">F167</f>
        <v>500</v>
      </c>
      <c r="G166" s="52">
        <v>0</v>
      </c>
      <c r="H166" s="97">
        <f t="shared" si="48"/>
        <v>0</v>
      </c>
      <c r="I166" s="52">
        <f t="shared" si="53"/>
        <v>500</v>
      </c>
    </row>
    <row r="167" spans="2:9" x14ac:dyDescent="0.25">
      <c r="B167" s="178" t="s">
        <v>205</v>
      </c>
      <c r="C167" s="178"/>
      <c r="D167" s="178"/>
      <c r="E167" s="51" t="s">
        <v>222</v>
      </c>
      <c r="F167" s="52">
        <f t="shared" ref="F167:F168" si="62">F168</f>
        <v>500</v>
      </c>
      <c r="G167" s="52">
        <v>0</v>
      </c>
      <c r="H167" s="97">
        <f t="shared" si="48"/>
        <v>0</v>
      </c>
      <c r="I167" s="52">
        <f t="shared" si="53"/>
        <v>500</v>
      </c>
    </row>
    <row r="168" spans="2:9" x14ac:dyDescent="0.25">
      <c r="B168" s="177" t="s">
        <v>116</v>
      </c>
      <c r="C168" s="177"/>
      <c r="D168" s="177"/>
      <c r="E168" s="47" t="s">
        <v>176</v>
      </c>
      <c r="F168" s="48">
        <f t="shared" si="62"/>
        <v>500</v>
      </c>
      <c r="G168" s="48">
        <v>0</v>
      </c>
      <c r="H168" s="100">
        <f t="shared" si="48"/>
        <v>0</v>
      </c>
      <c r="I168" s="48">
        <f>F168+G169</f>
        <v>500</v>
      </c>
    </row>
    <row r="169" spans="2:9" x14ac:dyDescent="0.25">
      <c r="B169" s="177" t="s">
        <v>118</v>
      </c>
      <c r="C169" s="177"/>
      <c r="D169" s="177"/>
      <c r="E169" s="47" t="s">
        <v>177</v>
      </c>
      <c r="F169" s="48">
        <v>500</v>
      </c>
      <c r="G169" s="48">
        <v>0</v>
      </c>
      <c r="H169" s="100">
        <f t="shared" si="48"/>
        <v>0</v>
      </c>
      <c r="I169" s="48">
        <f>F169+G169</f>
        <v>500</v>
      </c>
    </row>
    <row r="170" spans="2:9" x14ac:dyDescent="0.25">
      <c r="B170" s="178" t="s">
        <v>216</v>
      </c>
      <c r="C170" s="178"/>
      <c r="D170" s="178"/>
      <c r="E170" s="51" t="s">
        <v>233</v>
      </c>
      <c r="F170" s="52">
        <f t="shared" ref="F170" si="63">F171</f>
        <v>0</v>
      </c>
      <c r="G170" s="52">
        <v>200</v>
      </c>
      <c r="H170" s="97">
        <f t="shared" si="48"/>
        <v>0</v>
      </c>
      <c r="I170" s="52">
        <f>F170+G170</f>
        <v>200</v>
      </c>
    </row>
    <row r="171" spans="2:9" x14ac:dyDescent="0.25">
      <c r="B171" s="178" t="s">
        <v>217</v>
      </c>
      <c r="C171" s="178"/>
      <c r="D171" s="178"/>
      <c r="E171" s="51" t="s">
        <v>234</v>
      </c>
      <c r="F171" s="52">
        <f t="shared" ref="F171:F172" si="64">F172</f>
        <v>0</v>
      </c>
      <c r="G171" s="52">
        <v>200</v>
      </c>
      <c r="H171" s="97">
        <f t="shared" si="48"/>
        <v>0</v>
      </c>
      <c r="I171" s="52">
        <f>F171+G171</f>
        <v>200</v>
      </c>
    </row>
    <row r="172" spans="2:9" x14ac:dyDescent="0.25">
      <c r="B172" s="177" t="s">
        <v>116</v>
      </c>
      <c r="C172" s="177"/>
      <c r="D172" s="177"/>
      <c r="E172" s="47" t="s">
        <v>176</v>
      </c>
      <c r="F172" s="48">
        <f t="shared" si="64"/>
        <v>0</v>
      </c>
      <c r="G172" s="48">
        <v>200</v>
      </c>
      <c r="H172" s="100">
        <f t="shared" si="48"/>
        <v>0</v>
      </c>
      <c r="I172" s="48">
        <f>F172+G172</f>
        <v>200</v>
      </c>
    </row>
    <row r="173" spans="2:9" x14ac:dyDescent="0.25">
      <c r="B173" s="177" t="s">
        <v>118</v>
      </c>
      <c r="C173" s="177"/>
      <c r="D173" s="177"/>
      <c r="E173" s="47" t="s">
        <v>177</v>
      </c>
      <c r="F173" s="48">
        <v>0</v>
      </c>
      <c r="G173" s="48">
        <v>0</v>
      </c>
      <c r="H173" s="100">
        <f t="shared" si="48"/>
        <v>0</v>
      </c>
      <c r="I173" s="48">
        <f>F173+G173</f>
        <v>0</v>
      </c>
    </row>
    <row r="174" spans="2:9" x14ac:dyDescent="0.25">
      <c r="B174" s="71"/>
      <c r="C174" s="71"/>
      <c r="D174" s="71"/>
      <c r="E174" s="72"/>
      <c r="F174" s="73"/>
      <c r="G174" s="73"/>
      <c r="H174" s="74"/>
    </row>
    <row r="176" spans="2:9" x14ac:dyDescent="0.25">
      <c r="B176" s="103" t="s">
        <v>272</v>
      </c>
      <c r="C176" s="104"/>
      <c r="G176" t="s">
        <v>236</v>
      </c>
    </row>
    <row r="178" spans="7:7" x14ac:dyDescent="0.25">
      <c r="G178" s="60"/>
    </row>
    <row r="179" spans="7:7" x14ac:dyDescent="0.25">
      <c r="G179" t="s">
        <v>240</v>
      </c>
    </row>
  </sheetData>
  <mergeCells count="166">
    <mergeCell ref="B5:H5"/>
    <mergeCell ref="B26:D26"/>
    <mergeCell ref="B25:D25"/>
    <mergeCell ref="B28:D28"/>
    <mergeCell ref="B29:D29"/>
    <mergeCell ref="B30:D30"/>
    <mergeCell ref="B31:D31"/>
    <mergeCell ref="B44:D44"/>
    <mergeCell ref="B45:D45"/>
    <mergeCell ref="B9:E9"/>
    <mergeCell ref="B7:H7"/>
    <mergeCell ref="B24:D24"/>
    <mergeCell ref="B11:D11"/>
    <mergeCell ref="B12:D12"/>
    <mergeCell ref="B13:D13"/>
    <mergeCell ref="B38:D38"/>
    <mergeCell ref="B39:D39"/>
    <mergeCell ref="B40:D40"/>
    <mergeCell ref="B27:D27"/>
    <mergeCell ref="B32:D32"/>
    <mergeCell ref="B33:D33"/>
    <mergeCell ref="B34:D34"/>
    <mergeCell ref="B35:D35"/>
    <mergeCell ref="B36:D36"/>
    <mergeCell ref="B37:D37"/>
    <mergeCell ref="B47:D47"/>
    <mergeCell ref="B48:D48"/>
    <mergeCell ref="B49:D49"/>
    <mergeCell ref="B41:D41"/>
    <mergeCell ref="B42:D42"/>
    <mergeCell ref="B43:D43"/>
    <mergeCell ref="B56:D56"/>
    <mergeCell ref="B57:D57"/>
    <mergeCell ref="B58:D58"/>
    <mergeCell ref="B46:D46"/>
    <mergeCell ref="B59:D59"/>
    <mergeCell ref="B60:D60"/>
    <mergeCell ref="B61:D61"/>
    <mergeCell ref="B62:D62"/>
    <mergeCell ref="B50:D50"/>
    <mergeCell ref="B51:D51"/>
    <mergeCell ref="B52:D52"/>
    <mergeCell ref="B53:D53"/>
    <mergeCell ref="B54:D54"/>
    <mergeCell ref="B55:D55"/>
    <mergeCell ref="B82:D82"/>
    <mergeCell ref="B83:D83"/>
    <mergeCell ref="B85:D85"/>
    <mergeCell ref="B86:D86"/>
    <mergeCell ref="B89:D89"/>
    <mergeCell ref="B90:D90"/>
    <mergeCell ref="B75:D75"/>
    <mergeCell ref="B76:D76"/>
    <mergeCell ref="B77:D77"/>
    <mergeCell ref="B78:D78"/>
    <mergeCell ref="B79:D79"/>
    <mergeCell ref="B80:D80"/>
    <mergeCell ref="B69:D69"/>
    <mergeCell ref="B70:D70"/>
    <mergeCell ref="B71:D71"/>
    <mergeCell ref="B72:D72"/>
    <mergeCell ref="B73:D73"/>
    <mergeCell ref="B74:D74"/>
    <mergeCell ref="B63:D63"/>
    <mergeCell ref="B64:D64"/>
    <mergeCell ref="B65:D65"/>
    <mergeCell ref="B66:D66"/>
    <mergeCell ref="B67:D67"/>
    <mergeCell ref="B68:D68"/>
    <mergeCell ref="B95:D95"/>
    <mergeCell ref="B96:D96"/>
    <mergeCell ref="B97:D97"/>
    <mergeCell ref="B99:D99"/>
    <mergeCell ref="B101:D101"/>
    <mergeCell ref="B102:D102"/>
    <mergeCell ref="B91:D91"/>
    <mergeCell ref="B92:D92"/>
    <mergeCell ref="B93:D93"/>
    <mergeCell ref="B94:D94"/>
    <mergeCell ref="B110:D110"/>
    <mergeCell ref="B111:D111"/>
    <mergeCell ref="B112:D112"/>
    <mergeCell ref="B113:D113"/>
    <mergeCell ref="B114:D114"/>
    <mergeCell ref="B115:D115"/>
    <mergeCell ref="B103:D103"/>
    <mergeCell ref="B104:D104"/>
    <mergeCell ref="B105:D105"/>
    <mergeCell ref="B107:D107"/>
    <mergeCell ref="B108:D108"/>
    <mergeCell ref="B109:D109"/>
    <mergeCell ref="B123:D123"/>
    <mergeCell ref="B124:D124"/>
    <mergeCell ref="B125:D125"/>
    <mergeCell ref="B126:D126"/>
    <mergeCell ref="B127:D127"/>
    <mergeCell ref="B116:D116"/>
    <mergeCell ref="B117:D117"/>
    <mergeCell ref="B118:D118"/>
    <mergeCell ref="B119:D119"/>
    <mergeCell ref="B120:D120"/>
    <mergeCell ref="B121:D121"/>
    <mergeCell ref="B173:D173"/>
    <mergeCell ref="B14:D14"/>
    <mergeCell ref="B15:D15"/>
    <mergeCell ref="B16:D16"/>
    <mergeCell ref="B19:D19"/>
    <mergeCell ref="B20:D20"/>
    <mergeCell ref="B21:D21"/>
    <mergeCell ref="B22:D22"/>
    <mergeCell ref="B23:D23"/>
    <mergeCell ref="B166:D166"/>
    <mergeCell ref="B167:D167"/>
    <mergeCell ref="B168:D168"/>
    <mergeCell ref="B169:D169"/>
    <mergeCell ref="B170:D170"/>
    <mergeCell ref="B171:D171"/>
    <mergeCell ref="B160:D160"/>
    <mergeCell ref="B161:D161"/>
    <mergeCell ref="B162:D162"/>
    <mergeCell ref="B163:D163"/>
    <mergeCell ref="B164:D164"/>
    <mergeCell ref="B165:D165"/>
    <mergeCell ref="B154:D154"/>
    <mergeCell ref="B155:D155"/>
    <mergeCell ref="B156:D156"/>
    <mergeCell ref="B142:D142"/>
    <mergeCell ref="B143:D143"/>
    <mergeCell ref="B144:D144"/>
    <mergeCell ref="B145:D145"/>
    <mergeCell ref="B146:D146"/>
    <mergeCell ref="B147:D147"/>
    <mergeCell ref="B172:D172"/>
    <mergeCell ref="B157:D157"/>
    <mergeCell ref="B158:D158"/>
    <mergeCell ref="B159:D159"/>
    <mergeCell ref="B148:D148"/>
    <mergeCell ref="B149:D149"/>
    <mergeCell ref="B150:D150"/>
    <mergeCell ref="B151:D151"/>
    <mergeCell ref="B152:D152"/>
    <mergeCell ref="B153:D153"/>
    <mergeCell ref="B140:D140"/>
    <mergeCell ref="B141:D141"/>
    <mergeCell ref="B17:D17"/>
    <mergeCell ref="B18:D18"/>
    <mergeCell ref="B84:D84"/>
    <mergeCell ref="B87:D87"/>
    <mergeCell ref="B88:D88"/>
    <mergeCell ref="B81:D81"/>
    <mergeCell ref="B98:D98"/>
    <mergeCell ref="B100:D100"/>
    <mergeCell ref="B106:D106"/>
    <mergeCell ref="B134:D134"/>
    <mergeCell ref="B135:D135"/>
    <mergeCell ref="B136:D136"/>
    <mergeCell ref="B137:D137"/>
    <mergeCell ref="B138:D138"/>
    <mergeCell ref="B139:D139"/>
    <mergeCell ref="B128:D128"/>
    <mergeCell ref="B129:D129"/>
    <mergeCell ref="B130:D130"/>
    <mergeCell ref="B131:D131"/>
    <mergeCell ref="B132:D132"/>
    <mergeCell ref="B133:D133"/>
    <mergeCell ref="B122:D122"/>
  </mergeCells>
  <pageMargins left="0.70866141732283472" right="0.70866141732283472" top="0.74803149606299213" bottom="0.74803149606299213" header="0.31496062992125984" footer="0.31496062992125984"/>
  <pageSetup paperSize="9" scale="7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7</vt:i4>
      </vt:variant>
    </vt:vector>
  </HeadingPairs>
  <TitlesOfParts>
    <vt:vector size="7" baseType="lpstr">
      <vt:lpstr>SAŽETAK</vt:lpstr>
      <vt:lpstr> Račun prihoda i rashoda</vt:lpstr>
      <vt:lpstr>Rashodi i prihodi prema izvoru</vt:lpstr>
      <vt:lpstr>Rashodi prema funkcijskoj k </vt:lpstr>
      <vt:lpstr>Račun financiranja </vt:lpstr>
      <vt:lpstr>Račun fin prema izvorima f</vt:lpstr>
      <vt:lpstr>POSEBNI DIO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GŠZB</cp:lastModifiedBy>
  <cp:lastPrinted>2025-06-23T08:36:44Z</cp:lastPrinted>
  <dcterms:created xsi:type="dcterms:W3CDTF">2022-08-12T12:51:27Z</dcterms:created>
  <dcterms:modified xsi:type="dcterms:W3CDTF">2025-06-27T12:24:14Z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Prilog - Tablica za izradu financijskog plana PK JLP(R)S.xlsx</vt:lpwstr>
  </property>
</Properties>
</file>